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strahinjic\Documents\FIN.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8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E306" i="9"/>
  <c r="B306" i="9" s="1"/>
  <c r="H305" i="9"/>
  <c r="G305" i="9"/>
  <c r="F305" i="9"/>
  <c r="E305" i="9"/>
  <c r="B305" i="9"/>
  <c r="H304" i="9"/>
  <c r="G304" i="9"/>
  <c r="F304" i="9"/>
  <c r="E304" i="9"/>
  <c r="B304" i="9" s="1"/>
  <c r="H303" i="9"/>
  <c r="E303" i="9" s="1"/>
  <c r="B303" i="9" s="1"/>
  <c r="G303" i="9"/>
  <c r="F303" i="9"/>
  <c r="H302" i="9"/>
  <c r="G302" i="9"/>
  <c r="F302" i="9"/>
  <c r="E302" i="9"/>
  <c r="B302" i="9" s="1"/>
  <c r="H301" i="9"/>
  <c r="G301" i="9"/>
  <c r="F301" i="9"/>
  <c r="E301" i="9"/>
  <c r="B301" i="9" s="1"/>
  <c r="H300" i="9"/>
  <c r="E300" i="9" s="1"/>
  <c r="B300" i="9" s="1"/>
  <c r="G300" i="9"/>
  <c r="F300" i="9"/>
  <c r="H299" i="9"/>
  <c r="G299" i="9"/>
  <c r="F299" i="9"/>
  <c r="E299" i="9"/>
  <c r="B299" i="9" s="1"/>
  <c r="H298" i="9"/>
  <c r="E298" i="9" s="1"/>
  <c r="B298" i="9" s="1"/>
  <c r="G298" i="9"/>
  <c r="F298" i="9"/>
  <c r="H297" i="9"/>
  <c r="E297" i="9" s="1"/>
  <c r="B297" i="9" s="1"/>
  <c r="G297" i="9"/>
  <c r="F297" i="9"/>
  <c r="H296" i="9"/>
  <c r="E296" i="9" s="1"/>
  <c r="B296" i="9" s="1"/>
  <c r="G296" i="9"/>
  <c r="F296" i="9"/>
  <c r="H295" i="9"/>
  <c r="G295" i="9"/>
  <c r="F295" i="9"/>
  <c r="E295" i="9"/>
  <c r="B295" i="9" s="1"/>
  <c r="H294" i="9"/>
  <c r="G294" i="9"/>
  <c r="F294" i="9"/>
  <c r="E294" i="9"/>
  <c r="B294" i="9"/>
  <c r="H293" i="9"/>
  <c r="E293" i="9" s="1"/>
  <c r="B293" i="9" s="1"/>
  <c r="G293" i="9"/>
  <c r="F293" i="9"/>
  <c r="H292" i="9"/>
  <c r="E292" i="9" s="1"/>
  <c r="B292" i="9" s="1"/>
  <c r="G292" i="9"/>
  <c r="F292" i="9"/>
  <c r="H291" i="9"/>
  <c r="E291" i="9" s="1"/>
  <c r="B291" i="9" s="1"/>
  <c r="G291" i="9"/>
  <c r="F291" i="9"/>
  <c r="F290" i="9"/>
  <c r="F289" i="9"/>
  <c r="H288" i="9"/>
  <c r="G288" i="9"/>
  <c r="F288" i="9"/>
  <c r="E288" i="9"/>
  <c r="B288" i="9"/>
  <c r="H287" i="9"/>
  <c r="E287" i="9" s="1"/>
  <c r="B287" i="9" s="1"/>
  <c r="G287" i="9"/>
  <c r="F287" i="9"/>
  <c r="H286" i="9"/>
  <c r="E286" i="9" s="1"/>
  <c r="B286" i="9" s="1"/>
  <c r="G286" i="9"/>
  <c r="F286" i="9"/>
  <c r="H285" i="9"/>
  <c r="E285" i="9" s="1"/>
  <c r="B285" i="9" s="1"/>
  <c r="G285" i="9"/>
  <c r="F285" i="9"/>
  <c r="F284" i="9"/>
  <c r="H283" i="9"/>
  <c r="E283" i="9" s="1"/>
  <c r="B283" i="9" s="1"/>
  <c r="G283" i="9"/>
  <c r="F283" i="9"/>
  <c r="H282" i="9"/>
  <c r="G282" i="9"/>
  <c r="F282" i="9"/>
  <c r="E282" i="9"/>
  <c r="B282" i="9" s="1"/>
  <c r="H281" i="9"/>
  <c r="G281"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G135" i="9"/>
  <c r="F135" i="9"/>
  <c r="E135" i="9"/>
  <c r="B135" i="9" s="1"/>
  <c r="H134" i="9"/>
  <c r="G134" i="9"/>
  <c r="F134" i="9"/>
  <c r="E134" i="9"/>
  <c r="B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G126" i="9"/>
  <c r="F126" i="9"/>
  <c r="E126" i="9"/>
  <c r="B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G116" i="9"/>
  <c r="F116" i="9"/>
  <c r="E116" i="9"/>
  <c r="B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G108" i="9"/>
  <c r="F108" i="9"/>
  <c r="E108" i="9"/>
  <c r="B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G102" i="9"/>
  <c r="F102" i="9"/>
  <c r="E102" i="9"/>
  <c r="B102" i="9"/>
  <c r="H101" i="9"/>
  <c r="G101" i="9"/>
  <c r="F101" i="9"/>
  <c r="E101" i="9"/>
  <c r="B101" i="9" s="1"/>
  <c r="H100" i="9"/>
  <c r="E100" i="9" s="1"/>
  <c r="B100" i="9" s="1"/>
  <c r="G100" i="9"/>
  <c r="F100" i="9"/>
  <c r="H99" i="9"/>
  <c r="G99" i="9"/>
  <c r="F99" i="9"/>
  <c r="E99" i="9"/>
  <c r="B99" i="9" s="1"/>
  <c r="H98" i="9"/>
  <c r="G98" i="9"/>
  <c r="F98" i="9"/>
  <c r="E98" i="9"/>
  <c r="B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G86" i="9"/>
  <c r="F86" i="9"/>
  <c r="E86" i="9"/>
  <c r="B86" i="9" s="1"/>
  <c r="H85" i="9"/>
  <c r="G85" i="9"/>
  <c r="F85" i="9"/>
  <c r="E85" i="9"/>
  <c r="B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G73" i="9"/>
  <c r="F73" i="9"/>
  <c r="E73" i="9"/>
  <c r="B73" i="9"/>
  <c r="H72" i="9"/>
  <c r="G72" i="9"/>
  <c r="F72" i="9"/>
  <c r="E72" i="9"/>
  <c r="B72" i="9" s="1"/>
  <c r="H71" i="9"/>
  <c r="E71" i="9" s="1"/>
  <c r="B71" i="9" s="1"/>
  <c r="G71" i="9"/>
  <c r="F71" i="9"/>
  <c r="H70" i="9"/>
  <c r="G70" i="9"/>
  <c r="F70" i="9"/>
  <c r="E70" i="9"/>
  <c r="B70" i="9" s="1"/>
  <c r="H69" i="9"/>
  <c r="G69" i="9"/>
  <c r="F69" i="9"/>
  <c r="E69" i="9"/>
  <c r="B69" i="9" s="1"/>
  <c r="H68" i="9"/>
  <c r="E68" i="9" s="1"/>
  <c r="B68" i="9" s="1"/>
  <c r="G68" i="9"/>
  <c r="F68" i="9"/>
  <c r="H67" i="9"/>
  <c r="E67" i="9" s="1"/>
  <c r="B67" i="9" s="1"/>
  <c r="G67" i="9"/>
  <c r="F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c r="H58" i="9"/>
  <c r="G58" i="9"/>
  <c r="F58" i="9"/>
  <c r="E58" i="9"/>
  <c r="B58" i="9" s="1"/>
  <c r="H57" i="9"/>
  <c r="G57" i="9"/>
  <c r="F57" i="9"/>
  <c r="E57" i="9"/>
  <c r="B57" i="9" s="1"/>
  <c r="H56" i="9"/>
  <c r="E56" i="9" s="1"/>
  <c r="B56" i="9" s="1"/>
  <c r="G56" i="9"/>
  <c r="F56" i="9"/>
  <c r="H55" i="9"/>
  <c r="G55" i="9"/>
  <c r="F55" i="9"/>
  <c r="E55" i="9"/>
  <c r="B55" i="9" s="1"/>
  <c r="H54" i="9"/>
  <c r="G54" i="9"/>
  <c r="F54" i="9"/>
  <c r="E54" i="9"/>
  <c r="B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9" i="8"/>
  <c r="D44" i="8"/>
  <c r="D43" i="8"/>
  <c r="D36" i="8"/>
  <c r="D26" i="8"/>
  <c r="D24" i="8" s="1"/>
  <c r="C1499" i="1" s="1"/>
  <c r="H1499" i="1" s="1"/>
  <c r="D18" i="8"/>
  <c r="D8" i="8"/>
  <c r="D6" i="8" s="1"/>
  <c r="C1481" i="1" s="1"/>
  <c r="E44" i="7"/>
  <c r="D44" i="7"/>
  <c r="E39" i="7"/>
  <c r="D39" i="7"/>
  <c r="E38" i="7"/>
  <c r="D38" i="7"/>
  <c r="E30" i="7"/>
  <c r="D30" i="7"/>
  <c r="E23" i="7"/>
  <c r="D23" i="7"/>
  <c r="E22" i="7"/>
  <c r="D22" i="7"/>
  <c r="H30" i="3"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D258" i="5" s="1"/>
  <c r="F258" i="5" s="1"/>
  <c r="E258" i="5"/>
  <c r="F257" i="5"/>
  <c r="F256" i="5"/>
  <c r="F255" i="5"/>
  <c r="F254" i="5"/>
  <c r="F253" i="5"/>
  <c r="F252" i="5"/>
  <c r="F251" i="5"/>
  <c r="E250" i="5"/>
  <c r="D250" i="5"/>
  <c r="F250" i="5" s="1"/>
  <c r="F249" i="5"/>
  <c r="F248" i="5"/>
  <c r="F247" i="5"/>
  <c r="E246" i="5"/>
  <c r="E245" i="5" s="1"/>
  <c r="D246" i="5"/>
  <c r="F245" i="5"/>
  <c r="D245" i="5"/>
  <c r="F244" i="5"/>
  <c r="F243" i="5"/>
  <c r="E242" i="5"/>
  <c r="D242" i="5"/>
  <c r="F242" i="5" s="1"/>
  <c r="F241" i="5"/>
  <c r="F240" i="5"/>
  <c r="E239" i="5"/>
  <c r="D239" i="5"/>
  <c r="D238" i="5" s="1"/>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E190" i="5" s="1"/>
  <c r="D198" i="5"/>
  <c r="F198" i="5" s="1"/>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D177" i="5"/>
  <c r="F177" i="5" s="1"/>
  <c r="F173" i="5"/>
  <c r="F172" i="5"/>
  <c r="F171" i="5"/>
  <c r="E170" i="5"/>
  <c r="D170" i="5"/>
  <c r="F170" i="5" s="1"/>
  <c r="F169" i="5"/>
  <c r="F168" i="5"/>
  <c r="F167" i="5"/>
  <c r="F166" i="5"/>
  <c r="F165" i="5"/>
  <c r="E164" i="5"/>
  <c r="D1142" i="1" s="1"/>
  <c r="H1142" i="1" s="1"/>
  <c r="D164" i="5"/>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19" i="5"/>
  <c r="F19" i="5" s="1"/>
  <c r="F18" i="5"/>
  <c r="F17" i="5"/>
  <c r="F16" i="5"/>
  <c r="F15" i="5"/>
  <c r="F14" i="5"/>
  <c r="E13" i="5"/>
  <c r="E12" i="5" s="1"/>
  <c r="D990" i="1" s="1"/>
  <c r="H990" i="1" s="1"/>
  <c r="D13" i="5"/>
  <c r="D12" i="5"/>
  <c r="F12" i="5"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E528" i="4" s="1"/>
  <c r="E636"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3" i="1" s="1"/>
  <c r="D418" i="4"/>
  <c r="E417" i="4"/>
  <c r="D412" i="1" s="1"/>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E252" i="4" s="1"/>
  <c r="D248" i="1" s="1"/>
  <c r="H248"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2" i="1" s="1"/>
  <c r="H192" i="1" s="1"/>
  <c r="D196" i="4"/>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9" i="4" s="1"/>
  <c r="F168" i="4"/>
  <c r="F167" i="4"/>
  <c r="F166" i="4"/>
  <c r="F165" i="4"/>
  <c r="E164" i="4"/>
  <c r="D164" i="4"/>
  <c r="F164" i="4" s="1"/>
  <c r="D163"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4" i="1" s="1"/>
  <c r="H124" i="1" s="1"/>
  <c r="D128" i="4"/>
  <c r="F127" i="4"/>
  <c r="F126" i="4"/>
  <c r="E125" i="4"/>
  <c r="D125" i="4"/>
  <c r="F125" i="4" s="1"/>
  <c r="E124" i="4"/>
  <c r="D120" i="1" s="1"/>
  <c r="H120" i="1" s="1"/>
  <c r="D124" i="4"/>
  <c r="F123" i="4"/>
  <c r="F122" i="4"/>
  <c r="F121" i="4"/>
  <c r="E120" i="4"/>
  <c r="D120" i="4"/>
  <c r="F120" i="4" s="1"/>
  <c r="F119" i="4"/>
  <c r="F118" i="4"/>
  <c r="F117" i="4"/>
  <c r="F116" i="4"/>
  <c r="F115" i="4"/>
  <c r="F114" i="4"/>
  <c r="F113" i="4"/>
  <c r="E112" i="4"/>
  <c r="D108" i="1" s="1"/>
  <c r="H108" i="1" s="1"/>
  <c r="D112" i="4"/>
  <c r="F111" i="4"/>
  <c r="F110" i="4"/>
  <c r="F109" i="4"/>
  <c r="F108" i="4"/>
  <c r="E107" i="4"/>
  <c r="D107" i="4"/>
  <c r="F107" i="4" s="1"/>
  <c r="E106" i="4"/>
  <c r="D102" i="1" s="1"/>
  <c r="H102" i="1"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E50" i="4"/>
  <c r="D46" i="1" s="1"/>
  <c r="H46" i="1"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I16" i="3" s="1"/>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G1509" i="1"/>
  <c r="C1509" i="1"/>
  <c r="H1509" i="1" s="1"/>
  <c r="C1508" i="1"/>
  <c r="C1507" i="1"/>
  <c r="H1507" i="1" s="1"/>
  <c r="C1506" i="1"/>
  <c r="G1505" i="1"/>
  <c r="C1505" i="1"/>
  <c r="H1505" i="1" s="1"/>
  <c r="C1504" i="1"/>
  <c r="C1503" i="1"/>
  <c r="H1503" i="1" s="1"/>
  <c r="C1502" i="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G1485"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C1426" i="1"/>
  <c r="H1425" i="1"/>
  <c r="D1425" i="1"/>
  <c r="C1425" i="1"/>
  <c r="G1425" i="1" s="1"/>
  <c r="D1424"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D1271" i="1"/>
  <c r="H1271" i="1" s="1"/>
  <c r="C1271" i="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D1243" i="1"/>
  <c r="H1243" i="1" s="1"/>
  <c r="C1243" i="1"/>
  <c r="D1242" i="1"/>
  <c r="H1242" i="1" s="1"/>
  <c r="C1242" i="1"/>
  <c r="H1241" i="1"/>
  <c r="D1241" i="1"/>
  <c r="C1241" i="1"/>
  <c r="G1241" i="1" s="1"/>
  <c r="D1240" i="1"/>
  <c r="H1240" i="1" s="1"/>
  <c r="C1240" i="1"/>
  <c r="H1239" i="1"/>
  <c r="D1239" i="1"/>
  <c r="C1239" i="1"/>
  <c r="G1239" i="1" s="1"/>
  <c r="D1238" i="1"/>
  <c r="H1238" i="1" s="1"/>
  <c r="C1238" i="1"/>
  <c r="H1237" i="1"/>
  <c r="D1237" i="1"/>
  <c r="C1237" i="1"/>
  <c r="G1237" i="1" s="1"/>
  <c r="C1236" i="1"/>
  <c r="D1235" i="1"/>
  <c r="H1235" i="1" s="1"/>
  <c r="C1235" i="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D1223" i="1"/>
  <c r="H1223" i="1" s="1"/>
  <c r="C1223" i="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C1215" i="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D1163" i="1"/>
  <c r="H1163" i="1" s="1"/>
  <c r="C1163" i="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D1155" i="1"/>
  <c r="H1155" i="1" s="1"/>
  <c r="C1155" i="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C1142" i="1"/>
  <c r="H1141" i="1"/>
  <c r="D1141" i="1"/>
  <c r="C1141" i="1"/>
  <c r="G1141" i="1" s="1"/>
  <c r="D1140" i="1"/>
  <c r="H1140" i="1" s="1"/>
  <c r="C1140" i="1"/>
  <c r="H1139" i="1"/>
  <c r="D1139" i="1"/>
  <c r="C1139" i="1"/>
  <c r="G1139" i="1" s="1"/>
  <c r="D1138" i="1"/>
  <c r="H1138" i="1" s="1"/>
  <c r="C1138" i="1"/>
  <c r="D1137" i="1"/>
  <c r="H1137" i="1" s="1"/>
  <c r="C1137" i="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5" i="1"/>
  <c r="D1065" i="1"/>
  <c r="C1065" i="1"/>
  <c r="G1065" i="1" s="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C1054" i="1"/>
  <c r="H1053" i="1"/>
  <c r="D1053" i="1"/>
  <c r="C1053" i="1"/>
  <c r="G1053" i="1" s="1"/>
  <c r="D1052" i="1"/>
  <c r="H1052" i="1" s="1"/>
  <c r="C1052" i="1"/>
  <c r="H1051" i="1"/>
  <c r="D1051" i="1"/>
  <c r="C1051" i="1"/>
  <c r="G1051" i="1" s="1"/>
  <c r="D1050" i="1"/>
  <c r="C1050" i="1"/>
  <c r="H1049" i="1"/>
  <c r="D1049" i="1"/>
  <c r="C1049" i="1"/>
  <c r="G1049" i="1" s="1"/>
  <c r="D1048"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D1032" i="1"/>
  <c r="H1032" i="1" s="1"/>
  <c r="C1032" i="1"/>
  <c r="D1031" i="1"/>
  <c r="C1031" i="1"/>
  <c r="D1030" i="1"/>
  <c r="C1030" i="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D1012" i="1"/>
  <c r="H1012" i="1" s="1"/>
  <c r="C1012" i="1"/>
  <c r="D1011" i="1"/>
  <c r="H1011" i="1" s="1"/>
  <c r="C1011" i="1"/>
  <c r="H1010" i="1"/>
  <c r="D1010" i="1"/>
  <c r="C1010" i="1"/>
  <c r="G1010" i="1" s="1"/>
  <c r="D1009" i="1"/>
  <c r="H1009" i="1" s="1"/>
  <c r="C1009" i="1"/>
  <c r="D1008" i="1"/>
  <c r="H1008" i="1" s="1"/>
  <c r="C1008" i="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D1000" i="1"/>
  <c r="H1000" i="1" s="1"/>
  <c r="C1000" i="1"/>
  <c r="D999" i="1"/>
  <c r="H999" i="1" s="1"/>
  <c r="C999" i="1"/>
  <c r="H998" i="1"/>
  <c r="D998" i="1"/>
  <c r="C998" i="1"/>
  <c r="G998" i="1" s="1"/>
  <c r="D997" i="1"/>
  <c r="H997" i="1" s="1"/>
  <c r="C997" i="1"/>
  <c r="D996" i="1"/>
  <c r="H996" i="1" s="1"/>
  <c r="C996" i="1"/>
  <c r="D995" i="1"/>
  <c r="H995" i="1" s="1"/>
  <c r="C995" i="1"/>
  <c r="H994" i="1"/>
  <c r="D994" i="1"/>
  <c r="C994" i="1"/>
  <c r="G994" i="1" s="1"/>
  <c r="D993" i="1"/>
  <c r="H993" i="1" s="1"/>
  <c r="C993" i="1"/>
  <c r="H992" i="1"/>
  <c r="D992" i="1"/>
  <c r="C992" i="1"/>
  <c r="G992" i="1" s="1"/>
  <c r="D991" i="1"/>
  <c r="H991" i="1" s="1"/>
  <c r="C991" i="1"/>
  <c r="C990" i="1"/>
  <c r="D989" i="1"/>
  <c r="H989" i="1" s="1"/>
  <c r="C989" i="1"/>
  <c r="D988" i="1"/>
  <c r="H988" i="1" s="1"/>
  <c r="C988" i="1"/>
  <c r="D987" i="1"/>
  <c r="H987" i="1" s="1"/>
  <c r="C987"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D710" i="1"/>
  <c r="C710" i="1"/>
  <c r="D709" i="1"/>
  <c r="C709" i="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G647" i="1" s="1"/>
  <c r="D646" i="1"/>
  <c r="C646" i="1"/>
  <c r="G646" i="1" s="1"/>
  <c r="C645" i="1"/>
  <c r="D644" i="1"/>
  <c r="C644" i="1"/>
  <c r="D643" i="1"/>
  <c r="C643" i="1"/>
  <c r="D642" i="1"/>
  <c r="C642" i="1"/>
  <c r="D641" i="1"/>
  <c r="C641" i="1"/>
  <c r="G641" i="1" s="1"/>
  <c r="C638" i="1"/>
  <c r="C637" i="1"/>
  <c r="D632" i="1"/>
  <c r="C632" i="1"/>
  <c r="D631" i="1"/>
  <c r="C631" i="1"/>
  <c r="D630" i="1"/>
  <c r="C630" i="1"/>
  <c r="G630" i="1" s="1"/>
  <c r="D629" i="1"/>
  <c r="C629" i="1"/>
  <c r="G629"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C522" i="1"/>
  <c r="G522" i="1" s="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C414" i="1"/>
  <c r="G414" i="1" s="1"/>
  <c r="C413" i="1"/>
  <c r="C412" i="1"/>
  <c r="C411" i="1"/>
  <c r="D406" i="1"/>
  <c r="C406" i="1"/>
  <c r="G406" i="1" s="1"/>
  <c r="D405" i="1"/>
  <c r="C405" i="1"/>
  <c r="G405" i="1" s="1"/>
  <c r="D404" i="1"/>
  <c r="C404" i="1"/>
  <c r="G404" i="1" s="1"/>
  <c r="D402"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3" i="1"/>
  <c r="D292" i="1"/>
  <c r="H292" i="1" s="1"/>
  <c r="C292" i="1"/>
  <c r="G292" i="1" s="1"/>
  <c r="D291" i="1"/>
  <c r="H291" i="1" s="1"/>
  <c r="C291" i="1"/>
  <c r="G291" i="1" s="1"/>
  <c r="D290" i="1"/>
  <c r="H290" i="1" s="1"/>
  <c r="C290" i="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D256" i="1"/>
  <c r="H256" i="1" s="1"/>
  <c r="C256" i="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C248" i="1"/>
  <c r="D247" i="1"/>
  <c r="H247" i="1" s="1"/>
  <c r="C247" i="1"/>
  <c r="G247" i="1" s="1"/>
  <c r="D246" i="1"/>
  <c r="H246" i="1" s="1"/>
  <c r="C246" i="1"/>
  <c r="G246" i="1" s="1"/>
  <c r="D245" i="1"/>
  <c r="H245" i="1" s="1"/>
  <c r="C245" i="1"/>
  <c r="G245" i="1" s="1"/>
  <c r="D244" i="1"/>
  <c r="H244" i="1" s="1"/>
  <c r="C244" i="1"/>
  <c r="D243" i="1"/>
  <c r="H243" i="1" s="1"/>
  <c r="C243" i="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H231" i="1"/>
  <c r="D231" i="1"/>
  <c r="C231" i="1"/>
  <c r="G231" i="1" s="1"/>
  <c r="D230" i="1"/>
  <c r="H230" i="1" s="1"/>
  <c r="C230" i="1"/>
  <c r="G230" i="1" s="1"/>
  <c r="D229" i="1"/>
  <c r="H229" i="1" s="1"/>
  <c r="C229" i="1"/>
  <c r="G229" i="1" s="1"/>
  <c r="H228" i="1"/>
  <c r="D228" i="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H213" i="1"/>
  <c r="D213" i="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H199" i="1"/>
  <c r="D199" i="1"/>
  <c r="C199" i="1"/>
  <c r="G199" i="1" s="1"/>
  <c r="D198" i="1"/>
  <c r="H198" i="1" s="1"/>
  <c r="C198" i="1"/>
  <c r="G198" i="1" s="1"/>
  <c r="D197" i="1"/>
  <c r="H197" i="1" s="1"/>
  <c r="C197" i="1"/>
  <c r="G197" i="1" s="1"/>
  <c r="D196" i="1"/>
  <c r="H196" i="1" s="1"/>
  <c r="C196" i="1"/>
  <c r="G196" i="1" s="1"/>
  <c r="H195" i="1"/>
  <c r="D195" i="1"/>
  <c r="C195" i="1"/>
  <c r="G195" i="1" s="1"/>
  <c r="D194" i="1"/>
  <c r="H194" i="1" s="1"/>
  <c r="C194" i="1"/>
  <c r="G194" i="1" s="1"/>
  <c r="D193" i="1"/>
  <c r="H193" i="1" s="1"/>
  <c r="C193" i="1"/>
  <c r="G193" i="1" s="1"/>
  <c r="C192" i="1"/>
  <c r="D191" i="1"/>
  <c r="H191" i="1" s="1"/>
  <c r="C191" i="1"/>
  <c r="G191" i="1" s="1"/>
  <c r="H190" i="1"/>
  <c r="D190" i="1"/>
  <c r="C190" i="1"/>
  <c r="G190" i="1" s="1"/>
  <c r="D189" i="1"/>
  <c r="H189" i="1" s="1"/>
  <c r="C189" i="1"/>
  <c r="D188" i="1"/>
  <c r="H188" i="1" s="1"/>
  <c r="C188" i="1"/>
  <c r="G188" i="1" s="1"/>
  <c r="D187" i="1"/>
  <c r="H187" i="1" s="1"/>
  <c r="C187" i="1"/>
  <c r="G187" i="1" s="1"/>
  <c r="D186" i="1"/>
  <c r="H186" i="1" s="1"/>
  <c r="C186" i="1"/>
  <c r="G186" i="1" s="1"/>
  <c r="D185" i="1"/>
  <c r="H185" i="1" s="1"/>
  <c r="C185" i="1"/>
  <c r="C184" i="1"/>
  <c r="H183" i="1"/>
  <c r="D183" i="1"/>
  <c r="C183" i="1"/>
  <c r="G183" i="1" s="1"/>
  <c r="D182" i="1"/>
  <c r="H182" i="1" s="1"/>
  <c r="C182" i="1"/>
  <c r="D181" i="1"/>
  <c r="H181" i="1" s="1"/>
  <c r="C181" i="1"/>
  <c r="D180" i="1"/>
  <c r="H180" i="1" s="1"/>
  <c r="C180" i="1"/>
  <c r="G180" i="1" s="1"/>
  <c r="H179" i="1"/>
  <c r="D179" i="1"/>
  <c r="C179" i="1"/>
  <c r="G179" i="1" s="1"/>
  <c r="D178" i="1"/>
  <c r="H178" i="1" s="1"/>
  <c r="C178" i="1"/>
  <c r="G178" i="1" s="1"/>
  <c r="D177" i="1"/>
  <c r="H177" i="1" s="1"/>
  <c r="C177" i="1"/>
  <c r="G177" i="1" s="1"/>
  <c r="D176" i="1"/>
  <c r="H176" i="1" s="1"/>
  <c r="C176" i="1"/>
  <c r="G176" i="1" s="1"/>
  <c r="D175" i="1"/>
  <c r="H175" i="1" s="1"/>
  <c r="C175" i="1"/>
  <c r="D174" i="1"/>
  <c r="H174" i="1" s="1"/>
  <c r="C174" i="1"/>
  <c r="C173" i="1"/>
  <c r="D172" i="1"/>
  <c r="H172" i="1" s="1"/>
  <c r="C172" i="1"/>
  <c r="D171" i="1"/>
  <c r="H171" i="1" s="1"/>
  <c r="C171" i="1"/>
  <c r="G171" i="1" s="1"/>
  <c r="H170" i="1"/>
  <c r="D170" i="1"/>
  <c r="C170" i="1"/>
  <c r="G170" i="1" s="1"/>
  <c r="D169" i="1"/>
  <c r="H169" i="1" s="1"/>
  <c r="C169" i="1"/>
  <c r="G169" i="1" s="1"/>
  <c r="D168" i="1"/>
  <c r="H168" i="1" s="1"/>
  <c r="C168" i="1"/>
  <c r="G168" i="1" s="1"/>
  <c r="D167" i="1"/>
  <c r="H167" i="1" s="1"/>
  <c r="C167" i="1"/>
  <c r="G167" i="1" s="1"/>
  <c r="D166" i="1"/>
  <c r="H166" i="1" s="1"/>
  <c r="C166" i="1"/>
  <c r="G166" i="1" s="1"/>
  <c r="D165" i="1"/>
  <c r="H165" i="1" s="1"/>
  <c r="C165" i="1"/>
  <c r="D164" i="1"/>
  <c r="H164" i="1" s="1"/>
  <c r="C164" i="1"/>
  <c r="G164" i="1" s="1"/>
  <c r="D163" i="1"/>
  <c r="H163" i="1" s="1"/>
  <c r="C163" i="1"/>
  <c r="D162" i="1"/>
  <c r="H162" i="1" s="1"/>
  <c r="C162" i="1"/>
  <c r="D161" i="1"/>
  <c r="H161" i="1" s="1"/>
  <c r="C161" i="1"/>
  <c r="D160" i="1"/>
  <c r="H160" i="1" s="1"/>
  <c r="C160" i="1"/>
  <c r="C159" i="1"/>
  <c r="D158" i="1"/>
  <c r="H158" i="1" s="1"/>
  <c r="C158" i="1"/>
  <c r="G158" i="1" s="1"/>
  <c r="D157" i="1"/>
  <c r="H157" i="1" s="1"/>
  <c r="C157" i="1"/>
  <c r="D156" i="1"/>
  <c r="H156" i="1" s="1"/>
  <c r="C156" i="1"/>
  <c r="G156" i="1" s="1"/>
  <c r="D155" i="1"/>
  <c r="H155" i="1" s="1"/>
  <c r="C155" i="1"/>
  <c r="D154" i="1"/>
  <c r="H154" i="1" s="1"/>
  <c r="C154" i="1"/>
  <c r="D153" i="1"/>
  <c r="H153" i="1" s="1"/>
  <c r="C153" i="1"/>
  <c r="D152" i="1"/>
  <c r="H152" i="1" s="1"/>
  <c r="C152" i="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H142" i="1"/>
  <c r="D142" i="1"/>
  <c r="C142" i="1"/>
  <c r="G142" i="1" s="1"/>
  <c r="D141" i="1"/>
  <c r="H141" i="1" s="1"/>
  <c r="C141" i="1"/>
  <c r="G141" i="1" s="1"/>
  <c r="D140" i="1"/>
  <c r="H140" i="1" s="1"/>
  <c r="C140" i="1"/>
  <c r="G140" i="1" s="1"/>
  <c r="D139" i="1"/>
  <c r="H139" i="1" s="1"/>
  <c r="C139" i="1"/>
  <c r="G139" i="1" s="1"/>
  <c r="H138" i="1"/>
  <c r="D138" i="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D130" i="1"/>
  <c r="H130" i="1" s="1"/>
  <c r="C130" i="1"/>
  <c r="D129" i="1"/>
  <c r="H129" i="1" s="1"/>
  <c r="C129" i="1"/>
  <c r="H128" i="1"/>
  <c r="D128" i="1"/>
  <c r="C128" i="1"/>
  <c r="G128" i="1" s="1"/>
  <c r="D127" i="1"/>
  <c r="H127" i="1" s="1"/>
  <c r="C127" i="1"/>
  <c r="G127" i="1" s="1"/>
  <c r="D126" i="1"/>
  <c r="H126" i="1" s="1"/>
  <c r="C126" i="1"/>
  <c r="G126" i="1" s="1"/>
  <c r="D125" i="1"/>
  <c r="H125" i="1" s="1"/>
  <c r="C125" i="1"/>
  <c r="G125" i="1" s="1"/>
  <c r="C124" i="1"/>
  <c r="D123" i="1"/>
  <c r="H123" i="1" s="1"/>
  <c r="C123" i="1"/>
  <c r="G123" i="1" s="1"/>
  <c r="D122" i="1"/>
  <c r="H122" i="1" s="1"/>
  <c r="C122" i="1"/>
  <c r="G122" i="1" s="1"/>
  <c r="D121" i="1"/>
  <c r="H121" i="1" s="1"/>
  <c r="C121" i="1"/>
  <c r="G121" i="1" s="1"/>
  <c r="C120" i="1"/>
  <c r="H119" i="1"/>
  <c r="D119" i="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H113" i="1"/>
  <c r="D113" i="1"/>
  <c r="C113" i="1"/>
  <c r="G113" i="1" s="1"/>
  <c r="D112" i="1"/>
  <c r="H112" i="1" s="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D105" i="1"/>
  <c r="H105" i="1" s="1"/>
  <c r="C105" i="1"/>
  <c r="G105" i="1" s="1"/>
  <c r="D104" i="1"/>
  <c r="H104" i="1" s="1"/>
  <c r="C104" i="1"/>
  <c r="G104" i="1" s="1"/>
  <c r="D103" i="1"/>
  <c r="H103" i="1" s="1"/>
  <c r="C103" i="1"/>
  <c r="G103" i="1" s="1"/>
  <c r="C102" i="1"/>
  <c r="D101" i="1"/>
  <c r="H101" i="1" s="1"/>
  <c r="C101" i="1"/>
  <c r="G101" i="1" s="1"/>
  <c r="H100" i="1"/>
  <c r="D100" i="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D85" i="1"/>
  <c r="H85" i="1" s="1"/>
  <c r="C85" i="1"/>
  <c r="G85" i="1" s="1"/>
  <c r="H84" i="1"/>
  <c r="D84" i="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H77" i="1"/>
  <c r="D77" i="1"/>
  <c r="C77" i="1"/>
  <c r="G77" i="1" s="1"/>
  <c r="D76" i="1"/>
  <c r="H76" i="1" s="1"/>
  <c r="C76" i="1"/>
  <c r="G76" i="1" s="1"/>
  <c r="D75" i="1"/>
  <c r="H75" i="1" s="1"/>
  <c r="C75" i="1"/>
  <c r="G75" i="1" s="1"/>
  <c r="D74" i="1"/>
  <c r="H74" i="1" s="1"/>
  <c r="C74" i="1"/>
  <c r="G74" i="1" s="1"/>
  <c r="D73" i="1"/>
  <c r="H73" i="1" s="1"/>
  <c r="C73" i="1"/>
  <c r="G73" i="1" s="1"/>
  <c r="H72" i="1"/>
  <c r="D72" i="1"/>
  <c r="C72" i="1"/>
  <c r="G72" i="1" s="1"/>
  <c r="D71" i="1"/>
  <c r="H71" i="1" s="1"/>
  <c r="C71" i="1"/>
  <c r="G71" i="1" s="1"/>
  <c r="D70" i="1"/>
  <c r="H70" i="1" s="1"/>
  <c r="C70" i="1"/>
  <c r="G70" i="1" s="1"/>
  <c r="D69" i="1"/>
  <c r="H69" i="1" s="1"/>
  <c r="C69" i="1"/>
  <c r="G69" i="1" s="1"/>
  <c r="D68" i="1"/>
  <c r="H68" i="1" s="1"/>
  <c r="C68" i="1"/>
  <c r="G68" i="1" s="1"/>
  <c r="D67" i="1"/>
  <c r="H67" i="1" s="1"/>
  <c r="C67" i="1"/>
  <c r="G67" i="1" s="1"/>
  <c r="H66" i="1"/>
  <c r="D66" i="1"/>
  <c r="C66" i="1"/>
  <c r="G66" i="1" s="1"/>
  <c r="D65" i="1"/>
  <c r="H65" i="1" s="1"/>
  <c r="C65" i="1"/>
  <c r="G65" i="1" s="1"/>
  <c r="C64" i="1"/>
  <c r="D63" i="1"/>
  <c r="H63" i="1" s="1"/>
  <c r="C63" i="1"/>
  <c r="G63" i="1" s="1"/>
  <c r="D62" i="1"/>
  <c r="H62" i="1" s="1"/>
  <c r="C62" i="1"/>
  <c r="G62" i="1" s="1"/>
  <c r="D61" i="1"/>
  <c r="H61" i="1" s="1"/>
  <c r="C61" i="1"/>
  <c r="G61" i="1" s="1"/>
  <c r="H60" i="1"/>
  <c r="D60" i="1"/>
  <c r="C60" i="1"/>
  <c r="G60" i="1" s="1"/>
  <c r="D59" i="1"/>
  <c r="H59" i="1" s="1"/>
  <c r="C59" i="1"/>
  <c r="G59" i="1" s="1"/>
  <c r="D58" i="1"/>
  <c r="H58" i="1" s="1"/>
  <c r="C58" i="1"/>
  <c r="G58" i="1" s="1"/>
  <c r="D57" i="1"/>
  <c r="H57" i="1" s="1"/>
  <c r="C57" i="1"/>
  <c r="G57" i="1" s="1"/>
  <c r="H56" i="1"/>
  <c r="D56" i="1"/>
  <c r="C56" i="1"/>
  <c r="G56" i="1" s="1"/>
  <c r="D55" i="1"/>
  <c r="H55" i="1" s="1"/>
  <c r="C55" i="1"/>
  <c r="G55" i="1" s="1"/>
  <c r="D54" i="1"/>
  <c r="H54" i="1" s="1"/>
  <c r="C54" i="1"/>
  <c r="G54" i="1" s="1"/>
  <c r="D53" i="1"/>
  <c r="H53" i="1" s="1"/>
  <c r="C53" i="1"/>
  <c r="D52" i="1"/>
  <c r="H52" i="1" s="1"/>
  <c r="C52" i="1"/>
  <c r="G52" i="1" s="1"/>
  <c r="D51" i="1"/>
  <c r="H51" i="1" s="1"/>
  <c r="C51" i="1"/>
  <c r="G51" i="1" s="1"/>
  <c r="D50" i="1"/>
  <c r="H50" i="1" s="1"/>
  <c r="C50" i="1"/>
  <c r="H49" i="1"/>
  <c r="D49" i="1"/>
  <c r="C49" i="1"/>
  <c r="G49" i="1" s="1"/>
  <c r="D48" i="1"/>
  <c r="H48" i="1" s="1"/>
  <c r="C48" i="1"/>
  <c r="G48" i="1" s="1"/>
  <c r="D47" i="1"/>
  <c r="H47" i="1" s="1"/>
  <c r="C47" i="1"/>
  <c r="G47" i="1" s="1"/>
  <c r="C46" i="1"/>
  <c r="H45" i="1"/>
  <c r="D45" i="1"/>
  <c r="C45" i="1"/>
  <c r="G45" i="1" s="1"/>
  <c r="D44" i="1"/>
  <c r="H44" i="1" s="1"/>
  <c r="C44" i="1"/>
  <c r="G44" i="1" s="1"/>
  <c r="D43" i="1"/>
  <c r="H43" i="1" s="1"/>
  <c r="C43" i="1"/>
  <c r="G43" i="1" s="1"/>
  <c r="D42" i="1"/>
  <c r="H42" i="1" s="1"/>
  <c r="C42" i="1"/>
  <c r="G42" i="1" s="1"/>
  <c r="D41" i="1"/>
  <c r="H41" i="1" s="1"/>
  <c r="C41" i="1"/>
  <c r="G41" i="1" s="1"/>
  <c r="H40" i="1"/>
  <c r="D40" i="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H17" i="1"/>
  <c r="D17" i="1"/>
  <c r="C17" i="1"/>
  <c r="G17" i="1" s="1"/>
  <c r="D16" i="1"/>
  <c r="H16" i="1" s="1"/>
  <c r="C16" i="1"/>
  <c r="G16" i="1" s="1"/>
  <c r="D15" i="1"/>
  <c r="H15" i="1" s="1"/>
  <c r="C15" i="1"/>
  <c r="G15" i="1" s="1"/>
  <c r="D14" i="1"/>
  <c r="H14" i="1" s="1"/>
  <c r="C14" i="1"/>
  <c r="G14" i="1" s="1"/>
  <c r="H13" i="1"/>
  <c r="D13" i="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H6" i="1"/>
  <c r="D6" i="1"/>
  <c r="C6" i="1"/>
  <c r="G6" i="1" s="1"/>
  <c r="D5" i="1"/>
  <c r="H5" i="1" s="1"/>
  <c r="C5" i="1"/>
  <c r="G5" i="1" s="1"/>
  <c r="D4" i="1"/>
  <c r="H4" i="1" s="1"/>
  <c r="C4" i="1"/>
  <c r="G4" i="1" s="1"/>
  <c r="D3" i="1"/>
  <c r="H3" i="1" s="1"/>
  <c r="C3" i="1"/>
  <c r="G3" i="1" s="1"/>
  <c r="H1436" i="1" l="1"/>
  <c r="H29" i="3"/>
  <c r="H1423" i="1"/>
  <c r="C1424" i="1"/>
  <c r="H1424" i="1" s="1"/>
  <c r="H1426" i="1"/>
  <c r="G1507" i="1"/>
  <c r="G1503" i="1"/>
  <c r="G1499" i="1"/>
  <c r="C1501" i="1"/>
  <c r="G1491" i="1"/>
  <c r="H1481" i="1"/>
  <c r="G1481" i="1"/>
  <c r="C1483" i="1"/>
  <c r="H1263" i="1"/>
  <c r="G632" i="1"/>
  <c r="D411" i="1"/>
  <c r="G411" i="1" s="1"/>
  <c r="G631" i="1"/>
  <c r="H1030" i="1"/>
  <c r="H1031" i="1"/>
  <c r="D7" i="5"/>
  <c r="E281" i="9"/>
  <c r="B281" i="9" s="1"/>
  <c r="H1054" i="1"/>
  <c r="H1047" i="1"/>
  <c r="C1048" i="1"/>
  <c r="H1048" i="1" s="1"/>
  <c r="H1050" i="1"/>
  <c r="G649" i="1"/>
  <c r="E275" i="9"/>
  <c r="B275" i="9" s="1"/>
  <c r="G644" i="1"/>
  <c r="G643" i="1"/>
  <c r="G1271" i="1"/>
  <c r="G1243" i="1"/>
  <c r="G1235" i="1"/>
  <c r="G1223" i="1"/>
  <c r="E238" i="5"/>
  <c r="G1163" i="1"/>
  <c r="G1155" i="1"/>
  <c r="F164" i="5"/>
  <c r="G1137" i="1"/>
  <c r="G1030" i="1"/>
  <c r="G1032" i="1"/>
  <c r="G1012" i="1"/>
  <c r="G1008" i="1"/>
  <c r="F29" i="5"/>
  <c r="G1000" i="1"/>
  <c r="G996" i="1"/>
  <c r="G990" i="1"/>
  <c r="F13" i="5"/>
  <c r="G988" i="1"/>
  <c r="G986" i="1"/>
  <c r="E7" i="5"/>
  <c r="D985" i="1" s="1"/>
  <c r="G642" i="1"/>
  <c r="G645" i="1"/>
  <c r="F652" i="4"/>
  <c r="G711" i="1"/>
  <c r="G710" i="1"/>
  <c r="G709" i="1"/>
  <c r="G703" i="1"/>
  <c r="G669" i="1"/>
  <c r="G413" i="1"/>
  <c r="G290" i="1"/>
  <c r="F418" i="4"/>
  <c r="E644" i="4"/>
  <c r="D638" i="1" s="1"/>
  <c r="G412" i="1"/>
  <c r="G637" i="1"/>
  <c r="G638" i="1"/>
  <c r="G257" i="1"/>
  <c r="F252" i="4"/>
  <c r="G248" i="1"/>
  <c r="G255" i="1"/>
  <c r="G256" i="1"/>
  <c r="F259" i="4"/>
  <c r="G220" i="1"/>
  <c r="G243" i="1"/>
  <c r="G244" i="1"/>
  <c r="G192" i="1"/>
  <c r="F196" i="4"/>
  <c r="G189" i="1"/>
  <c r="F188" i="4"/>
  <c r="G184" i="1"/>
  <c r="G185" i="1"/>
  <c r="F222" i="9"/>
  <c r="B222" i="9" s="1"/>
  <c r="G182" i="1"/>
  <c r="G181" i="1"/>
  <c r="B220" i="9"/>
  <c r="F220" i="9"/>
  <c r="D173" i="1"/>
  <c r="H173" i="1" s="1"/>
  <c r="G175" i="1"/>
  <c r="F177" i="4"/>
  <c r="F163" i="4"/>
  <c r="G173" i="1"/>
  <c r="G174" i="1"/>
  <c r="G172" i="1"/>
  <c r="G165" i="1"/>
  <c r="G163" i="1"/>
  <c r="G162" i="1"/>
  <c r="G159" i="1"/>
  <c r="G160" i="1"/>
  <c r="G161" i="1"/>
  <c r="G155" i="1"/>
  <c r="G157" i="1"/>
  <c r="E152" i="4"/>
  <c r="F159" i="4"/>
  <c r="G154" i="1"/>
  <c r="F218" i="9"/>
  <c r="B218" i="9" s="1"/>
  <c r="G153" i="1"/>
  <c r="G152" i="1"/>
  <c r="G149" i="1"/>
  <c r="G150" i="1"/>
  <c r="G129" i="1"/>
  <c r="G130" i="1"/>
  <c r="G131" i="1"/>
  <c r="G120" i="1"/>
  <c r="G124" i="1"/>
  <c r="F124" i="4"/>
  <c r="F128" i="4"/>
  <c r="G102" i="1"/>
  <c r="G108" i="1"/>
  <c r="F106" i="4"/>
  <c r="F112" i="4"/>
  <c r="G64" i="1"/>
  <c r="F68" i="4"/>
  <c r="G46" i="1"/>
  <c r="D2" i="1"/>
  <c r="G50" i="1"/>
  <c r="G53" i="1"/>
  <c r="F50" i="4"/>
  <c r="F54" i="4"/>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H302"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H384" i="1"/>
  <c r="H385" i="1"/>
  <c r="H386" i="1"/>
  <c r="H387" i="1"/>
  <c r="H388" i="1"/>
  <c r="H389" i="1"/>
  <c r="H390" i="1"/>
  <c r="H391" i="1"/>
  <c r="H392" i="1"/>
  <c r="H393" i="1"/>
  <c r="H394" i="1"/>
  <c r="H395" i="1"/>
  <c r="H396" i="1"/>
  <c r="H397" i="1"/>
  <c r="H398" i="1"/>
  <c r="H399" i="1"/>
  <c r="H400" i="1"/>
  <c r="H401" i="1"/>
  <c r="H404" i="1"/>
  <c r="H405" i="1"/>
  <c r="H406"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H830"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J1439" i="1"/>
  <c r="J1441" i="1"/>
  <c r="J1443" i="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288" i="1"/>
  <c r="H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133" i="4"/>
  <c r="D6" i="4"/>
  <c r="E408" i="4"/>
  <c r="D403" i="1" s="1"/>
  <c r="F643" i="4"/>
  <c r="F69" i="5"/>
  <c r="D68" i="5"/>
  <c r="E141" i="6"/>
  <c r="G1299" i="1"/>
  <c r="G1445" i="1"/>
  <c r="D6" i="5"/>
  <c r="H309" i="9"/>
  <c r="E176" i="5"/>
  <c r="H23" i="3"/>
  <c r="F134" i="4"/>
  <c r="F140" i="4"/>
  <c r="H21" i="9"/>
  <c r="G21" i="9"/>
  <c r="F152" i="4"/>
  <c r="D299" i="4"/>
  <c r="D311" i="4"/>
  <c r="D351" i="4"/>
  <c r="D363" i="4"/>
  <c r="F397" i="4"/>
  <c r="E412" i="4"/>
  <c r="F417" i="4"/>
  <c r="F420" i="4"/>
  <c r="F528" i="4"/>
  <c r="F8" i="5"/>
  <c r="F70" i="5"/>
  <c r="F88" i="5"/>
  <c r="G310" i="9"/>
  <c r="E310" i="9" s="1"/>
  <c r="B310" i="9" s="1"/>
  <c r="F206" i="5"/>
  <c r="F207" i="5"/>
  <c r="F246" i="5"/>
  <c r="F36" i="6"/>
  <c r="F90" i="6"/>
  <c r="F130" i="6"/>
  <c r="B315" i="9"/>
  <c r="E314" i="9"/>
  <c r="I10" i="3" s="1"/>
  <c r="D42" i="8"/>
  <c r="D151" i="4"/>
  <c r="F416" i="4"/>
  <c r="F603" i="4"/>
  <c r="H290" i="9"/>
  <c r="E146" i="5"/>
  <c r="D1124" i="1" s="1"/>
  <c r="H1124" i="1" s="1"/>
  <c r="G307" i="9"/>
  <c r="E307" i="9" s="1"/>
  <c r="B307" i="9" s="1"/>
  <c r="D176" i="5"/>
  <c r="G309" i="9"/>
  <c r="E309" i="9" s="1"/>
  <c r="B309" i="9" s="1"/>
  <c r="F190" i="5"/>
  <c r="F191" i="5"/>
  <c r="F238" i="5"/>
  <c r="F239" i="5"/>
  <c r="F259" i="5"/>
  <c r="D141" i="6"/>
  <c r="F5" i="6"/>
  <c r="F6" i="6"/>
  <c r="E290" i="9"/>
  <c r="B290" i="9" s="1"/>
  <c r="F149" i="5"/>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I10" i="9"/>
  <c r="G161" i="9"/>
  <c r="E161" i="9" s="1"/>
  <c r="B161" i="9" s="1"/>
  <c r="B228" i="9"/>
  <c r="B230" i="9"/>
  <c r="B232" i="9"/>
  <c r="B234" i="9"/>
  <c r="G1424" i="1" l="1"/>
  <c r="H1501" i="1"/>
  <c r="G1501" i="1"/>
  <c r="H1483" i="1"/>
  <c r="G1483" i="1"/>
  <c r="H19" i="9"/>
  <c r="E19" i="9" s="1"/>
  <c r="B19" i="9" s="1"/>
  <c r="H20" i="3"/>
  <c r="C985" i="1"/>
  <c r="G985" i="1" s="1"/>
  <c r="G1048" i="1"/>
  <c r="E237" i="5"/>
  <c r="E175" i="5" s="1"/>
  <c r="D1152" i="1" s="1"/>
  <c r="D1215" i="1"/>
  <c r="F7" i="5"/>
  <c r="I20" i="3"/>
  <c r="E151" i="4"/>
  <c r="F151" i="4" s="1"/>
  <c r="D148" i="1"/>
  <c r="E21" i="9"/>
  <c r="F141" i="6"/>
  <c r="H28" i="3"/>
  <c r="C1435" i="1"/>
  <c r="F176" i="5"/>
  <c r="D175" i="5"/>
  <c r="H22" i="3"/>
  <c r="C1153" i="1"/>
  <c r="D289" i="4"/>
  <c r="H17" i="3"/>
  <c r="C147" i="1"/>
  <c r="K1450" i="9"/>
  <c r="G313" i="9"/>
  <c r="E313" i="9" s="1"/>
  <c r="B313" i="9" s="1"/>
  <c r="I34" i="3"/>
  <c r="C1517" i="1"/>
  <c r="D350" i="4"/>
  <c r="F351" i="4"/>
  <c r="C346" i="1"/>
  <c r="D298" i="4"/>
  <c r="F299" i="4"/>
  <c r="C294" i="1"/>
  <c r="F146" i="5"/>
  <c r="G1124" i="1"/>
  <c r="E165" i="9"/>
  <c r="B165" i="9" s="1"/>
  <c r="E166" i="9"/>
  <c r="B166" i="9" s="1"/>
  <c r="F213" i="9"/>
  <c r="B213" i="9" s="1"/>
  <c r="G317" i="9"/>
  <c r="E317" i="9" s="1"/>
  <c r="G312" i="9"/>
  <c r="E312" i="9" s="1"/>
  <c r="E639" i="4"/>
  <c r="D407" i="1"/>
  <c r="F363" i="4"/>
  <c r="C358" i="1"/>
  <c r="F311" i="4"/>
  <c r="C306" i="1"/>
  <c r="E68" i="5"/>
  <c r="F68" i="5" s="1"/>
  <c r="H21" i="3"/>
  <c r="C1046" i="1"/>
  <c r="D412" i="4"/>
  <c r="D290" i="4"/>
  <c r="F6" i="4"/>
  <c r="H16" i="3"/>
  <c r="C2" i="1"/>
  <c r="I1474" i="1"/>
  <c r="I1472" i="1"/>
  <c r="I1467" i="1"/>
  <c r="I1465" i="1"/>
  <c r="I1463" i="1"/>
  <c r="I1476" i="1"/>
  <c r="I1458" i="1"/>
  <c r="I1449" i="1"/>
  <c r="I1477" i="1"/>
  <c r="I1457" i="1"/>
  <c r="I1452" i="1"/>
  <c r="I1448" i="1"/>
  <c r="B21" i="9"/>
  <c r="I22" i="3"/>
  <c r="D1153" i="1"/>
  <c r="G278" i="9"/>
  <c r="C984" i="1"/>
  <c r="I28" i="3"/>
  <c r="D1435" i="1"/>
  <c r="H985" i="1" l="1"/>
  <c r="H1215" i="1"/>
  <c r="G1215" i="1"/>
  <c r="I23" i="3"/>
  <c r="D1214" i="1"/>
  <c r="F237" i="5"/>
  <c r="H148" i="1"/>
  <c r="G148" i="1"/>
  <c r="E289" i="4"/>
  <c r="D147" i="1"/>
  <c r="G147" i="1" s="1"/>
  <c r="I17" i="3"/>
  <c r="H306" i="1"/>
  <c r="G306" i="1"/>
  <c r="H358" i="1"/>
  <c r="G358" i="1"/>
  <c r="D633" i="1"/>
  <c r="B317" i="9"/>
  <c r="E316" i="9"/>
  <c r="G294" i="1"/>
  <c r="H294" i="1"/>
  <c r="F298" i="4"/>
  <c r="D407" i="4"/>
  <c r="C293" i="1"/>
  <c r="H1517" i="1"/>
  <c r="G1517" i="1"/>
  <c r="H11" i="3"/>
  <c r="G1153" i="1"/>
  <c r="H1153" i="1"/>
  <c r="F175" i="5"/>
  <c r="C1152" i="1"/>
  <c r="G1435" i="1"/>
  <c r="H1435" i="1"/>
  <c r="H9" i="3"/>
  <c r="C286" i="1"/>
  <c r="G2" i="1"/>
  <c r="H2" i="1"/>
  <c r="D639" i="4"/>
  <c r="D414" i="4"/>
  <c r="F412" i="4"/>
  <c r="C407" i="1"/>
  <c r="I21" i="3"/>
  <c r="D1046" i="1"/>
  <c r="H1046" i="1" s="1"/>
  <c r="E6" i="5"/>
  <c r="B312" i="9"/>
  <c r="E311" i="9"/>
  <c r="H346" i="1"/>
  <c r="G346" i="1"/>
  <c r="D408" i="4"/>
  <c r="F350" i="4"/>
  <c r="C345" i="1"/>
  <c r="D291" i="4"/>
  <c r="D413" i="4"/>
  <c r="C285" i="1"/>
  <c r="H1214" i="1" l="1"/>
  <c r="G1214" i="1"/>
  <c r="H147" i="1"/>
  <c r="D285" i="1"/>
  <c r="G285" i="1" s="1"/>
  <c r="E413" i="4"/>
  <c r="E290" i="4"/>
  <c r="E291" i="4"/>
  <c r="D287" i="1" s="1"/>
  <c r="F289" i="4"/>
  <c r="G1152" i="1"/>
  <c r="H1152" i="1"/>
  <c r="D640" i="4"/>
  <c r="D415" i="4"/>
  <c r="F413" i="4"/>
  <c r="C408" i="1"/>
  <c r="F291" i="4"/>
  <c r="C287" i="1"/>
  <c r="H278" i="9"/>
  <c r="E278" i="9" s="1"/>
  <c r="D984" i="1"/>
  <c r="F6" i="5"/>
  <c r="G284" i="9"/>
  <c r="E284" i="9" s="1"/>
  <c r="B284" i="9" s="1"/>
  <c r="G1046" i="1"/>
  <c r="D641" i="4"/>
  <c r="F639" i="4"/>
  <c r="C633" i="1"/>
  <c r="K3" i="9"/>
  <c r="I9" i="3"/>
  <c r="G293" i="1"/>
  <c r="H293" i="1"/>
  <c r="H345" i="1"/>
  <c r="G345" i="1"/>
  <c r="F408" i="4"/>
  <c r="C403" i="1"/>
  <c r="G407" i="1"/>
  <c r="H407" i="1"/>
  <c r="C409" i="1"/>
  <c r="N3" i="9"/>
  <c r="I11" i="3"/>
  <c r="F407" i="4"/>
  <c r="C402" i="1"/>
  <c r="H285" i="1" l="1"/>
  <c r="E640" i="4"/>
  <c r="F640" i="4" s="1"/>
  <c r="D408" i="1"/>
  <c r="G408" i="1" s="1"/>
  <c r="E414" i="4"/>
  <c r="E415" i="4"/>
  <c r="D410" i="1" s="1"/>
  <c r="D286" i="1"/>
  <c r="F290" i="4"/>
  <c r="G402" i="1"/>
  <c r="H402" i="1"/>
  <c r="G403" i="1"/>
  <c r="H403" i="1"/>
  <c r="G633" i="1"/>
  <c r="H633" i="1"/>
  <c r="C635" i="1"/>
  <c r="G984" i="1"/>
  <c r="H8" i="3"/>
  <c r="H984" i="1"/>
  <c r="G287" i="1"/>
  <c r="H287" i="1"/>
  <c r="F415" i="4"/>
  <c r="C410" i="1"/>
  <c r="B278" i="9"/>
  <c r="E277" i="9"/>
  <c r="D642" i="4"/>
  <c r="C634" i="1"/>
  <c r="H408" i="1" l="1"/>
  <c r="H286" i="1"/>
  <c r="G286" i="1"/>
  <c r="D409" i="1"/>
  <c r="F414" i="4"/>
  <c r="E642" i="4"/>
  <c r="E641" i="4"/>
  <c r="D634" i="1"/>
  <c r="G634" i="1" s="1"/>
  <c r="D646" i="4"/>
  <c r="F642" i="4"/>
  <c r="C636" i="1"/>
  <c r="G410" i="1"/>
  <c r="H410" i="1"/>
  <c r="M3" i="9"/>
  <c r="I8" i="3"/>
  <c r="D645" i="4"/>
  <c r="H634" i="1" l="1"/>
  <c r="D635" i="1"/>
  <c r="E645" i="4"/>
  <c r="F645" i="4" s="1"/>
  <c r="F641" i="4"/>
  <c r="D636" i="1"/>
  <c r="G636" i="1" s="1"/>
  <c r="E646" i="4"/>
  <c r="G409" i="1"/>
  <c r="H409" i="1"/>
  <c r="H18" i="3"/>
  <c r="C639" i="1"/>
  <c r="F646" i="4"/>
  <c r="H19" i="3"/>
  <c r="C640" i="1"/>
  <c r="H636" i="1" l="1"/>
  <c r="D640" i="1"/>
  <c r="G640" i="1" s="1"/>
  <c r="I19" i="3"/>
  <c r="G635" i="1"/>
  <c r="H635" i="1"/>
  <c r="D639" i="1"/>
  <c r="G639" i="1" s="1"/>
  <c r="I18" i="3"/>
  <c r="G276" i="9"/>
  <c r="E276" i="9" s="1"/>
  <c r="B276" i="9" s="1"/>
  <c r="H640" i="1" l="1"/>
  <c r="H7" i="3"/>
  <c r="J3" i="9" s="1"/>
  <c r="H639" i="1"/>
  <c r="G274" i="9" l="1"/>
  <c r="L272" i="9"/>
  <c r="H274" i="9"/>
  <c r="M272" i="9"/>
  <c r="H18" i="9"/>
  <c r="G18" i="9"/>
  <c r="K5" i="9"/>
  <c r="J8" i="9"/>
  <c r="J12" i="9"/>
  <c r="L15" i="9"/>
  <c r="M16" i="9"/>
  <c r="J17" i="9"/>
  <c r="J5" i="9"/>
  <c r="K6" i="9"/>
  <c r="I8" i="9"/>
  <c r="J9" i="9"/>
  <c r="K10" i="9"/>
  <c r="I12" i="9"/>
  <c r="J13" i="9"/>
  <c r="M15" i="9"/>
  <c r="L16" i="9"/>
  <c r="F16" i="9" s="1"/>
  <c r="I17" i="9"/>
  <c r="I5" i="9"/>
  <c r="E5" i="9" s="1"/>
  <c r="J6" i="9"/>
  <c r="K7" i="9"/>
  <c r="I9" i="9"/>
  <c r="J10" i="9"/>
  <c r="E10" i="9" s="1"/>
  <c r="B10" i="9" s="1"/>
  <c r="K11" i="9"/>
  <c r="I13" i="9"/>
  <c r="G15" i="9"/>
  <c r="H16" i="9"/>
  <c r="H17" i="9"/>
  <c r="I6" i="9"/>
  <c r="J7" i="9"/>
  <c r="K8" i="9"/>
  <c r="J11" i="9"/>
  <c r="K12" i="9"/>
  <c r="H15" i="9"/>
  <c r="G16" i="9"/>
  <c r="E16" i="9" s="1"/>
  <c r="B16" i="9" s="1"/>
  <c r="G17" i="9"/>
  <c r="E17" i="9" s="1"/>
  <c r="B17" i="9" s="1"/>
  <c r="I7" i="9"/>
  <c r="K9" i="9"/>
  <c r="I11" i="9"/>
  <c r="K13" i="9"/>
  <c r="E18" i="9" l="1"/>
  <c r="B18" i="9" s="1"/>
  <c r="E15" i="9"/>
  <c r="E9" i="9"/>
  <c r="B9" i="9" s="1"/>
  <c r="E12" i="9"/>
  <c r="B12" i="9" s="1"/>
  <c r="F15" i="9"/>
  <c r="F14" i="9" s="1"/>
  <c r="F272" i="9"/>
  <c r="E11" i="9"/>
  <c r="B11" i="9" s="1"/>
  <c r="E7" i="9"/>
  <c r="B7" i="9" s="1"/>
  <c r="E6" i="9"/>
  <c r="B6" i="9" s="1"/>
  <c r="E13" i="9"/>
  <c r="B13" i="9" s="1"/>
  <c r="B5" i="9"/>
  <c r="E8" i="9"/>
  <c r="B8" i="9" s="1"/>
  <c r="E274" i="9"/>
  <c r="E4" i="9" l="1"/>
  <c r="B274" i="9"/>
  <c r="E20" i="9"/>
  <c r="I7" i="3" s="1"/>
  <c r="B272" i="9"/>
  <c r="F20" i="9"/>
  <c r="F3" i="9"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<sst xmlns="http://schemas.openxmlformats.org/spreadsheetml/2006/main" count="4369" uniqueCount="3421">
  <si>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</si>
  <si>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</si>
  <si>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</si>
  <si>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</si>
  <si>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</si>
  <si>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</si>
  <si>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</si>
  <si>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</si>
  <si>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</si>
  <si>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</si>
  <si>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</si>
  <si>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</si>
  <si>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</si>
  <si>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</si>
  <si>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</si>
  <si>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</si>
  <si>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</si>
  <si>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</si>
  <si>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</si>
  <si>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</si>
  <si>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</si>
  <si>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</si>
  <si>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</si>
  <si>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</si>
  <si>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</si>
  <si>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</si>
  <si>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</si>
  <si>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</si>
  <si>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</si>
  <si>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</si>
  <si>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</si>
  <si>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PSIHIČKI BOLESNE ODRASLE OSOBE TROGIR</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</si>
  <si>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</si>
  <si>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</si>
  <si>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</si>
  <si>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</si>
  <si>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</si>
  <si>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</si>
  <si>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</si>
  <si>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</si>
  <si>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</si>
  <si>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</si>
  <si>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</si>
  <si>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</si>
  <si>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</si>
  <si>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</si>
  <si>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</si>
  <si>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</si>
  <si>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</si>
  <si>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7866 - DOM ZA PSIHIČKI BOLESNE ODRASLE OSOBE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</si>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</sst>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1584468.06</v>
      </c>
      <c r="D2" s="6">
        <f>'PR-RAS'!E6</f>
        <v>1708964.53</v>
      </c>
      <c r="E2" s="6">
        <v>0</v>
      </c>
      <c r="F2" s="6">
        <v>0</v>
      </c>
      <c r="G2" s="7">
        <f t="shared" ref="G2:G264" si="0">(B2/1000)*(C2*1+D2*2)</f>
        <v>5002.3971200000005</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393005.75</v>
      </c>
      <c r="D46" s="1">
        <f>'PR-RAS'!E50</f>
        <v>381736.25</v>
      </c>
      <c r="E46" s="1">
        <v>0</v>
      </c>
      <c r="F46" s="1">
        <v>0</v>
      </c>
      <c r="G46" s="2">
        <f t="shared" si="0"/>
        <v>52041.521249999998</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391678.52</v>
      </c>
      <c r="D50" s="1">
        <f>'PR-RAS'!E54</f>
        <v>377938.26</v>
      </c>
      <c r="E50" s="1">
        <v>0</v>
      </c>
      <c r="F50" s="1">
        <v>0</v>
      </c>
      <c r="G50" s="2">
        <f t="shared" si="0"/>
        <v>56230.196960000001</v>
      </c>
      <c r="H50" s="2">
        <f t="shared" si="1"/>
        <v>0.73999999999068677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391678.52</v>
      </c>
      <c r="D53" s="1">
        <f>'PR-RAS'!E57</f>
        <v>377938.26</v>
      </c>
      <c r="E53" s="1">
        <v>0</v>
      </c>
      <c r="F53" s="1">
        <v>0</v>
      </c>
      <c r="G53" s="2">
        <f t="shared" si="0"/>
        <v>59672.862079999999</v>
      </c>
      <c r="H53" s="2">
        <f t="shared" si="1"/>
        <v>0.73999999999068677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1327.23</v>
      </c>
      <c r="D64" s="1">
        <f>'PR-RAS'!E68</f>
        <v>3797.99</v>
      </c>
      <c r="E64" s="1">
        <v>0</v>
      </c>
      <c r="F64" s="1">
        <v>0</v>
      </c>
      <c r="G64" s="2">
        <f t="shared" si="0"/>
        <v>562.16222999999991</v>
      </c>
      <c r="H64" s="2">
        <f t="shared" si="1"/>
        <v>0.24000000000023647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1327.23</v>
      </c>
      <c r="D65" s="1">
        <f>'PR-RAS'!E69</f>
        <v>3797.99</v>
      </c>
      <c r="E65" s="1">
        <v>0</v>
      </c>
      <c r="F65" s="1">
        <v>0</v>
      </c>
      <c r="G65" s="2">
        <f t="shared" si="0"/>
        <v>571.08543999999995</v>
      </c>
      <c r="H65" s="2">
        <f t="shared" si="1"/>
        <v>0.24000000000023647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217403.24</v>
      </c>
      <c r="D102" s="1">
        <f>'PR-RAS'!E106</f>
        <v>205045.24</v>
      </c>
      <c r="E102" s="1">
        <v>0</v>
      </c>
      <c r="F102" s="1">
        <v>0</v>
      </c>
      <c r="G102" s="2">
        <f t="shared" si="0"/>
        <v>63376.865720000002</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217403.24</v>
      </c>
      <c r="D108" s="1">
        <f>'PR-RAS'!E112</f>
        <v>205045.24</v>
      </c>
      <c r="E108" s="1">
        <v>0</v>
      </c>
      <c r="F108" s="1">
        <v>0</v>
      </c>
      <c r="G108" s="2">
        <f t="shared" si="0"/>
        <v>67141.828039999993</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217403.24</v>
      </c>
      <c r="D113" s="1">
        <f>'PR-RAS'!E117</f>
        <v>205045.24</v>
      </c>
      <c r="E113" s="1">
        <v>0</v>
      </c>
      <c r="F113" s="1">
        <v>0</v>
      </c>
      <c r="G113" s="2">
        <f t="shared" si="0"/>
        <v>70279.29664</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929.06</v>
      </c>
      <c r="D120" s="1">
        <f>'PR-RAS'!E124</f>
        <v>300</v>
      </c>
      <c r="E120" s="1">
        <v>0</v>
      </c>
      <c r="F120" s="1">
        <v>0</v>
      </c>
      <c r="G120" s="2">
        <f t="shared" si="0"/>
        <v>181.95813999999999</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929.06</v>
      </c>
      <c r="D124" s="1">
        <f>'PR-RAS'!E128</f>
        <v>300</v>
      </c>
      <c r="E124" s="1">
        <v>0</v>
      </c>
      <c r="F124" s="1">
        <v>0</v>
      </c>
      <c r="G124" s="2">
        <f t="shared" si="0"/>
        <v>188.07437999999999</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929.06</v>
      </c>
      <c r="D125" s="1">
        <f>'PR-RAS'!E129</f>
        <v>300</v>
      </c>
      <c r="E125" s="1">
        <v>0</v>
      </c>
      <c r="F125" s="1">
        <v>0</v>
      </c>
      <c r="G125" s="2">
        <f t="shared" si="0"/>
        <v>189.60343999999998</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973130.01</v>
      </c>
      <c r="D129" s="1">
        <f>'PR-RAS'!E133</f>
        <v>1121883.04</v>
      </c>
      <c r="E129" s="1">
        <v>0</v>
      </c>
      <c r="F129" s="1">
        <v>0</v>
      </c>
      <c r="G129" s="2">
        <f t="shared" si="0"/>
        <v>411762.69951999997</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973130.01</v>
      </c>
      <c r="D130" s="1">
        <f>'PR-RAS'!E134</f>
        <v>1121883.04</v>
      </c>
      <c r="E130" s="1">
        <v>0</v>
      </c>
      <c r="F130" s="1">
        <v>0</v>
      </c>
      <c r="G130" s="2">
        <f t="shared" si="0"/>
        <v>414979.59561000002</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943065.46</v>
      </c>
      <c r="D131" s="1">
        <f>'PR-RAS'!E135</f>
        <v>1121883.04</v>
      </c>
      <c r="E131" s="1">
        <v>0</v>
      </c>
      <c r="F131" s="1">
        <v>0</v>
      </c>
      <c r="G131" s="2">
        <f t="shared" si="0"/>
        <v>414288.10020000004</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30064.55</v>
      </c>
      <c r="D132" s="1">
        <f>'PR-RAS'!E136</f>
        <v>0</v>
      </c>
      <c r="E132" s="1">
        <v>0</v>
      </c>
      <c r="F132" s="1">
        <v>0</v>
      </c>
      <c r="G132" s="2">
        <f t="shared" si="0"/>
        <v>3938.4560500000002</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1548802.2700000003</v>
      </c>
      <c r="D147" s="1">
        <f>'PR-RAS'!E151</f>
        <v>1712300.47</v>
      </c>
      <c r="E147" s="1">
        <v>0</v>
      </c>
      <c r="F147" s="1">
        <v>0</v>
      </c>
      <c r="G147" s="2">
        <f t="shared" si="0"/>
        <v>726116.86865999992</v>
      </c>
      <c r="H147" s="2">
        <f t="shared" si="1"/>
        <v>0.74000000022351742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1089186.3999999999</v>
      </c>
      <c r="D148" s="1">
        <f>'PR-RAS'!E152</f>
        <v>1229178.73</v>
      </c>
      <c r="E148" s="1">
        <v>0</v>
      </c>
      <c r="F148" s="1">
        <v>0</v>
      </c>
      <c r="G148" s="2">
        <f t="shared" si="0"/>
        <v>521488.94741999992</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892703.11</v>
      </c>
      <c r="D149" s="1">
        <f>'PR-RAS'!E153</f>
        <v>1010579.57</v>
      </c>
      <c r="E149" s="1">
        <v>0</v>
      </c>
      <c r="F149" s="1">
        <v>0</v>
      </c>
      <c r="G149" s="2">
        <f t="shared" si="0"/>
        <v>431251.61299999995</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681557.87</v>
      </c>
      <c r="D150" s="1">
        <f>'PR-RAS'!E154</f>
        <v>788233.63</v>
      </c>
      <c r="E150" s="1">
        <v>0</v>
      </c>
      <c r="F150" s="1">
        <v>0</v>
      </c>
      <c r="G150" s="2">
        <f t="shared" si="0"/>
        <v>336445.74436999997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9377.58</v>
      </c>
      <c r="D152" s="1">
        <f>'PR-RAS'!E156</f>
        <v>6525.85</v>
      </c>
      <c r="E152" s="1">
        <v>0</v>
      </c>
      <c r="F152" s="1">
        <v>0</v>
      </c>
      <c r="G152" s="2">
        <f t="shared" si="0"/>
        <v>3386.8212799999997</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201767.66</v>
      </c>
      <c r="D153" s="1">
        <f>'PR-RAS'!E157</f>
        <v>215820.09</v>
      </c>
      <c r="E153" s="1">
        <v>0</v>
      </c>
      <c r="F153" s="1">
        <v>0</v>
      </c>
      <c r="G153" s="2">
        <f t="shared" si="0"/>
        <v>96277.991679999992</v>
      </c>
      <c r="H153" s="2">
        <f t="shared" si="1"/>
        <v>0.42999999999301508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49220.04</v>
      </c>
      <c r="D154" s="1">
        <f>'PR-RAS'!E158</f>
        <v>51853.42</v>
      </c>
      <c r="E154" s="1">
        <v>0</v>
      </c>
      <c r="F154" s="1">
        <v>0</v>
      </c>
      <c r="G154" s="2">
        <f t="shared" si="0"/>
        <v>23397.81264</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147263.25</v>
      </c>
      <c r="D155" s="1">
        <f>'PR-RAS'!E159</f>
        <v>166745.74</v>
      </c>
      <c r="E155" s="1">
        <v>0</v>
      </c>
      <c r="F155" s="1">
        <v>0</v>
      </c>
      <c r="G155" s="2">
        <f t="shared" si="0"/>
        <v>74036.228419999999</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147263.25</v>
      </c>
      <c r="D157" s="1">
        <f>'PR-RAS'!E161</f>
        <v>166745.74</v>
      </c>
      <c r="E157" s="1">
        <v>0</v>
      </c>
      <c r="F157" s="1">
        <v>0</v>
      </c>
      <c r="G157" s="2">
        <f t="shared" si="0"/>
        <v>74997.737880000001</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385659.12</v>
      </c>
      <c r="D159" s="1">
        <f>'PR-RAS'!E163</f>
        <v>420922.23</v>
      </c>
      <c r="E159" s="1">
        <v>0</v>
      </c>
      <c r="F159" s="1">
        <v>0</v>
      </c>
      <c r="G159" s="2">
        <f t="shared" si="0"/>
        <v>193945.56564000002</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29531.62</v>
      </c>
      <c r="D160" s="1">
        <f>'PR-RAS'!E164</f>
        <v>22682.079999999998</v>
      </c>
      <c r="E160" s="1">
        <v>0</v>
      </c>
      <c r="F160" s="1">
        <v>0</v>
      </c>
      <c r="G160" s="2">
        <f t="shared" si="0"/>
        <v>11908.42902</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1961.88</v>
      </c>
      <c r="D161" s="1">
        <f>'PR-RAS'!E165</f>
        <v>2342.66</v>
      </c>
      <c r="E161" s="1">
        <v>0</v>
      </c>
      <c r="F161" s="1">
        <v>0</v>
      </c>
      <c r="G161" s="2">
        <f t="shared" si="0"/>
        <v>1063.5519999999999</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26838.3</v>
      </c>
      <c r="D162" s="1">
        <f>'PR-RAS'!E166</f>
        <v>18812.48</v>
      </c>
      <c r="E162" s="1">
        <v>0</v>
      </c>
      <c r="F162" s="1">
        <v>0</v>
      </c>
      <c r="G162" s="2">
        <f t="shared" si="0"/>
        <v>10378.584859999999</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731.44</v>
      </c>
      <c r="D163" s="1">
        <f>'PR-RAS'!E167</f>
        <v>1526.94</v>
      </c>
      <c r="E163" s="1">
        <v>0</v>
      </c>
      <c r="F163" s="1">
        <v>0</v>
      </c>
      <c r="G163" s="2">
        <f t="shared" si="0"/>
        <v>613.22184000000004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233025.75</v>
      </c>
      <c r="D165" s="1">
        <f>'PR-RAS'!E169</f>
        <v>276871.77</v>
      </c>
      <c r="E165" s="1">
        <v>0</v>
      </c>
      <c r="F165" s="1">
        <v>0</v>
      </c>
      <c r="G165" s="2">
        <f t="shared" si="0"/>
        <v>129030.16356000002</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26808.98</v>
      </c>
      <c r="D166" s="1">
        <f>'PR-RAS'!E170</f>
        <v>39553.99</v>
      </c>
      <c r="E166" s="1">
        <v>0</v>
      </c>
      <c r="F166" s="1">
        <v>0</v>
      </c>
      <c r="G166" s="2">
        <f t="shared" si="0"/>
        <v>17476.2984</v>
      </c>
      <c r="H166" s="2">
        <f t="shared" si="1"/>
        <v>3.0000000002473826E-2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103789.21</v>
      </c>
      <c r="D167" s="1">
        <f>'PR-RAS'!E171</f>
        <v>131174.48000000001</v>
      </c>
      <c r="E167" s="1">
        <v>0</v>
      </c>
      <c r="F167" s="1">
        <v>0</v>
      </c>
      <c r="G167" s="2">
        <f t="shared" si="0"/>
        <v>60778.936220000011</v>
      </c>
      <c r="H167" s="2">
        <f t="shared" si="1"/>
        <v>0.69000000001688022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87128.87</v>
      </c>
      <c r="D168" s="1">
        <f>'PR-RAS'!E172</f>
        <v>92486.29</v>
      </c>
      <c r="E168" s="1">
        <v>0</v>
      </c>
      <c r="F168" s="1">
        <v>0</v>
      </c>
      <c r="G168" s="2">
        <f t="shared" si="0"/>
        <v>45440.942149999995</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3682.18</v>
      </c>
      <c r="D169" s="1">
        <f>'PR-RAS'!E173</f>
        <v>1704.27</v>
      </c>
      <c r="E169" s="1">
        <v>0</v>
      </c>
      <c r="F169" s="1">
        <v>0</v>
      </c>
      <c r="G169" s="2">
        <f t="shared" si="0"/>
        <v>1191.2409599999999</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8964.7199999999993</v>
      </c>
      <c r="D170" s="1">
        <f>'PR-RAS'!E174</f>
        <v>8655.4699999999993</v>
      </c>
      <c r="E170" s="1">
        <v>0</v>
      </c>
      <c r="F170" s="1">
        <v>0</v>
      </c>
      <c r="G170" s="2">
        <f t="shared" si="0"/>
        <v>4440.5865399999993</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2651.79</v>
      </c>
      <c r="D172" s="1">
        <f>'PR-RAS'!E176</f>
        <v>3297.27</v>
      </c>
      <c r="E172" s="1">
        <v>0</v>
      </c>
      <c r="F172" s="1">
        <v>0</v>
      </c>
      <c r="G172" s="2">
        <f t="shared" si="0"/>
        <v>1581.1224300000001</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121510.29999999997</v>
      </c>
      <c r="D173" s="1">
        <f>'PR-RAS'!E177</f>
        <v>119508.90999999999</v>
      </c>
      <c r="E173" s="1">
        <v>0</v>
      </c>
      <c r="F173" s="1">
        <v>0</v>
      </c>
      <c r="G173" s="2">
        <f t="shared" si="0"/>
        <v>62010.836639999987</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3443.62</v>
      </c>
      <c r="D174" s="1">
        <f>'PR-RAS'!E178</f>
        <v>3580.68</v>
      </c>
      <c r="E174" s="1">
        <v>0</v>
      </c>
      <c r="F174" s="1">
        <v>0</v>
      </c>
      <c r="G174" s="2">
        <f t="shared" si="0"/>
        <v>1834.6615399999998</v>
      </c>
      <c r="H174" s="2">
        <f t="shared" si="1"/>
        <v>0.70000000000027285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19645.22</v>
      </c>
      <c r="D175" s="1">
        <f>'PR-RAS'!E179</f>
        <v>15715.31</v>
      </c>
      <c r="E175" s="1">
        <v>0</v>
      </c>
      <c r="F175" s="1">
        <v>0</v>
      </c>
      <c r="G175" s="2">
        <f t="shared" si="0"/>
        <v>8887.1961599999995</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3695.26</v>
      </c>
      <c r="D176" s="1">
        <f>'PR-RAS'!E180</f>
        <v>2745.63</v>
      </c>
      <c r="E176" s="1">
        <v>0</v>
      </c>
      <c r="F176" s="1">
        <v>0</v>
      </c>
      <c r="G176" s="2">
        <f t="shared" si="0"/>
        <v>1607.6410000000001</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18003.689999999999</v>
      </c>
      <c r="D177" s="1">
        <f>'PR-RAS'!E181</f>
        <v>24907.59</v>
      </c>
      <c r="E177" s="1">
        <v>0</v>
      </c>
      <c r="F177" s="1">
        <v>0</v>
      </c>
      <c r="G177" s="2">
        <f t="shared" si="0"/>
        <v>11936.121119999998</v>
      </c>
      <c r="H177" s="2">
        <f t="shared" si="1"/>
        <v>0.72000000000116415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53620.01</v>
      </c>
      <c r="D178" s="1">
        <f>'PR-RAS'!E182</f>
        <v>49246.66</v>
      </c>
      <c r="E178" s="1">
        <v>0</v>
      </c>
      <c r="F178" s="1">
        <v>0</v>
      </c>
      <c r="G178" s="2">
        <f t="shared" si="0"/>
        <v>26924.059410000002</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6299.73</v>
      </c>
      <c r="D179" s="1">
        <f>'PR-RAS'!E183</f>
        <v>6826.17</v>
      </c>
      <c r="E179" s="1">
        <v>0</v>
      </c>
      <c r="F179" s="1">
        <v>0</v>
      </c>
      <c r="G179" s="2">
        <f t="shared" si="0"/>
        <v>3551.4684599999996</v>
      </c>
      <c r="H179" s="2">
        <f t="shared" si="1"/>
        <v>0.44000000000050932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13360.54</v>
      </c>
      <c r="D180" s="1">
        <f>'PR-RAS'!E184</f>
        <v>12835.32</v>
      </c>
      <c r="E180" s="1">
        <v>0</v>
      </c>
      <c r="F180" s="1">
        <v>0</v>
      </c>
      <c r="G180" s="2">
        <f t="shared" si="0"/>
        <v>6986.58122</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1695.87</v>
      </c>
      <c r="D181" s="1">
        <f>'PR-RAS'!E185</f>
        <v>663</v>
      </c>
      <c r="E181" s="1">
        <v>0</v>
      </c>
      <c r="F181" s="1">
        <v>0</v>
      </c>
      <c r="G181" s="2">
        <f t="shared" si="0"/>
        <v>543.9366</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1746.36</v>
      </c>
      <c r="D182" s="1">
        <f>'PR-RAS'!E186</f>
        <v>2988.55</v>
      </c>
      <c r="E182" s="1">
        <v>0</v>
      </c>
      <c r="F182" s="1">
        <v>0</v>
      </c>
      <c r="G182" s="2">
        <f t="shared" si="0"/>
        <v>1397.9462599999999</v>
      </c>
      <c r="H182" s="2">
        <f t="shared" si="1"/>
        <v>0.80999999999971806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1591.45</v>
      </c>
      <c r="D184" s="1">
        <f>'PR-RAS'!E188</f>
        <v>1859.4699999999998</v>
      </c>
      <c r="E184" s="1">
        <v>0</v>
      </c>
      <c r="F184" s="1">
        <v>0</v>
      </c>
      <c r="G184" s="2">
        <f t="shared" si="0"/>
        <v>971.80136999999991</v>
      </c>
      <c r="H184" s="2">
        <f t="shared" si="1"/>
        <v>0.91999999999984539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937.34</v>
      </c>
      <c r="D185" s="1">
        <f>'PR-RAS'!E189</f>
        <v>671.94</v>
      </c>
      <c r="E185" s="1">
        <v>0</v>
      </c>
      <c r="F185" s="1">
        <v>0</v>
      </c>
      <c r="G185" s="2">
        <f t="shared" si="0"/>
        <v>419.74448000000007</v>
      </c>
      <c r="H185" s="2">
        <f t="shared" si="1"/>
        <v>0.39999999999997726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654.11</v>
      </c>
      <c r="D186" s="1">
        <f>'PR-RAS'!E190</f>
        <v>497.39</v>
      </c>
      <c r="E186" s="1">
        <v>0</v>
      </c>
      <c r="F186" s="1">
        <v>0</v>
      </c>
      <c r="G186" s="2">
        <f t="shared" si="0"/>
        <v>305.04464999999999</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690.14</v>
      </c>
      <c r="E189" s="1">
        <v>0</v>
      </c>
      <c r="F189" s="1">
        <v>0</v>
      </c>
      <c r="G189" s="2">
        <f t="shared" si="0"/>
        <v>259.49263999999999</v>
      </c>
      <c r="H189" s="2">
        <f t="shared" si="1"/>
        <v>0.13999999999998636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1988.85</v>
      </c>
      <c r="D192" s="1">
        <f>'PR-RAS'!E196</f>
        <v>1392.91</v>
      </c>
      <c r="E192" s="1">
        <v>0</v>
      </c>
      <c r="F192" s="1">
        <v>0</v>
      </c>
      <c r="G192" s="2">
        <f t="shared" si="0"/>
        <v>911.96197000000006</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1988.85</v>
      </c>
      <c r="D206" s="1">
        <f>'PR-RAS'!E210</f>
        <v>1392.91</v>
      </c>
      <c r="E206" s="1">
        <v>0</v>
      </c>
      <c r="F206" s="1">
        <v>0</v>
      </c>
      <c r="G206" s="2">
        <f t="shared" si="0"/>
        <v>978.80734999999993</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1325.24</v>
      </c>
      <c r="D207" s="1">
        <f>'PR-RAS'!E211</f>
        <v>1237.43</v>
      </c>
      <c r="E207" s="1">
        <v>0</v>
      </c>
      <c r="F207" s="1">
        <v>0</v>
      </c>
      <c r="G207" s="2">
        <f t="shared" si="0"/>
        <v>782.82060000000001</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663.61</v>
      </c>
      <c r="D210" s="1">
        <f>'PR-RAS'!E214</f>
        <v>155.47999999999999</v>
      </c>
      <c r="E210" s="1">
        <v>0</v>
      </c>
      <c r="F210" s="1">
        <v>0</v>
      </c>
      <c r="G210" s="2">
        <f t="shared" si="0"/>
        <v>203.68512999999999</v>
      </c>
      <c r="H210" s="2">
        <f t="shared" si="1"/>
        <v>0.86999999999997613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48031.61</v>
      </c>
      <c r="D220" s="1">
        <f>'PR-RAS'!E224</f>
        <v>33397.54</v>
      </c>
      <c r="E220" s="1">
        <v>0</v>
      </c>
      <c r="F220" s="1">
        <v>0</v>
      </c>
      <c r="G220" s="2">
        <f t="shared" si="0"/>
        <v>25147.045109999999</v>
      </c>
      <c r="H220" s="2">
        <f t="shared" si="1"/>
        <v>0.84999999999854481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48031.61</v>
      </c>
      <c r="D243" s="1">
        <f>'PR-RAS'!E247</f>
        <v>33397.54</v>
      </c>
      <c r="E243" s="1">
        <v>0</v>
      </c>
      <c r="F243" s="1">
        <v>0</v>
      </c>
      <c r="G243" s="2">
        <f t="shared" si="0"/>
        <v>27788.058979999998</v>
      </c>
      <c r="H243" s="2">
        <f t="shared" si="1"/>
        <v>0.84999999999854481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48031.61</v>
      </c>
      <c r="D244" s="1">
        <f>'PR-RAS'!E248</f>
        <v>33397.54</v>
      </c>
      <c r="E244" s="1">
        <v>0</v>
      </c>
      <c r="F244" s="1">
        <v>0</v>
      </c>
      <c r="G244" s="2">
        <f t="shared" si="0"/>
        <v>27902.88567</v>
      </c>
      <c r="H244" s="2">
        <f t="shared" si="1"/>
        <v>0.84999999999854481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23936.29</v>
      </c>
      <c r="D248" s="1">
        <f>'PR-RAS'!E252</f>
        <v>27409.06</v>
      </c>
      <c r="E248" s="1">
        <v>0</v>
      </c>
      <c r="F248" s="1">
        <v>0</v>
      </c>
      <c r="G248" s="2">
        <f t="shared" si="0"/>
        <v>19452.33927</v>
      </c>
      <c r="H248" s="2">
        <f t="shared" si="1"/>
        <v>0.35000000000218279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23936.29</v>
      </c>
      <c r="D255" s="1">
        <f>'PR-RAS'!E259</f>
        <v>27409.06</v>
      </c>
      <c r="E255" s="1">
        <v>0</v>
      </c>
      <c r="F255" s="1">
        <v>0</v>
      </c>
      <c r="G255" s="2">
        <f t="shared" si="0"/>
        <v>20003.620140000003</v>
      </c>
      <c r="H255" s="2">
        <f t="shared" si="1"/>
        <v>0.35000000000218279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23883.47</v>
      </c>
      <c r="D256" s="1">
        <f>'PR-RAS'!E260</f>
        <v>26138.38</v>
      </c>
      <c r="E256" s="1">
        <v>0</v>
      </c>
      <c r="F256" s="1">
        <v>0</v>
      </c>
      <c r="G256" s="2">
        <f t="shared" si="0"/>
        <v>19420.858650000002</v>
      </c>
      <c r="H256" s="2">
        <f t="shared" si="1"/>
        <v>0.85000000000218279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52.82</v>
      </c>
      <c r="D257" s="1">
        <f>'PR-RAS'!E261</f>
        <v>1270.68</v>
      </c>
      <c r="E257" s="1">
        <v>0</v>
      </c>
      <c r="F257" s="1">
        <v>0</v>
      </c>
      <c r="G257" s="2">
        <f t="shared" si="0"/>
        <v>664.11008000000004</v>
      </c>
      <c r="H257" s="2">
        <f t="shared" si="1"/>
        <v>0.49999999999993605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1548802.2700000003</v>
      </c>
      <c r="D285" s="1">
        <f>'PR-RAS'!E289</f>
        <v>1712300.47</v>
      </c>
      <c r="E285" s="1">
        <v>0</v>
      </c>
      <c r="F285" s="1">
        <v>0</v>
      </c>
      <c r="G285" s="2">
        <f t="shared" si="8"/>
        <v>1412446.5116399999</v>
      </c>
      <c r="H285" s="2">
        <f t="shared" si="9"/>
        <v>0.74000000022351742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35665.789999999804</v>
      </c>
      <c r="D286" s="1">
        <f>'PR-RAS'!E290</f>
        <v>0</v>
      </c>
      <c r="E286" s="1">
        <v>0</v>
      </c>
      <c r="F286" s="1">
        <v>0</v>
      </c>
      <c r="G286" s="2">
        <f t="shared" si="8"/>
        <v>10164.750149999943</v>
      </c>
      <c r="H286" s="2">
        <f t="shared" si="9"/>
        <v>0.21000000019557774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3335.9399999999441</v>
      </c>
      <c r="E287" s="1">
        <v>0</v>
      </c>
      <c r="F287" s="1">
        <v>0</v>
      </c>
      <c r="G287" s="2">
        <f t="shared" si="8"/>
        <v>1908.157679999968</v>
      </c>
      <c r="H287" s="2">
        <f t="shared" si="9"/>
        <v>6.0000000055879354E-2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20057.71</v>
      </c>
      <c r="D288" s="1">
        <f>'PR-RAS'!E292</f>
        <v>20915.3</v>
      </c>
      <c r="E288" s="1">
        <v>0</v>
      </c>
      <c r="F288" s="1">
        <v>0</v>
      </c>
      <c r="G288" s="2">
        <f t="shared" si="8"/>
        <v>17761.944969999997</v>
      </c>
      <c r="H288" s="2">
        <f t="shared" si="9"/>
        <v>0.59000000000014552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3132.73</v>
      </c>
      <c r="D290" s="1">
        <f>'PR-RAS'!E294</f>
        <v>1673.68</v>
      </c>
      <c r="E290" s="1">
        <v>0</v>
      </c>
      <c r="F290" s="1">
        <v>0</v>
      </c>
      <c r="G290" s="2">
        <f t="shared" si="8"/>
        <v>1872.7460099999998</v>
      </c>
      <c r="H290" s="2">
        <f t="shared" si="9"/>
        <v>0.58999999999991815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34617.020000000004</v>
      </c>
      <c r="D345" s="1">
        <f>'PR-RAS'!E350</f>
        <v>424.42</v>
      </c>
      <c r="E345" s="1">
        <v>0</v>
      </c>
      <c r="F345" s="1">
        <v>0</v>
      </c>
      <c r="G345" s="2">
        <f t="shared" si="8"/>
        <v>12200.25584</v>
      </c>
      <c r="H345" s="2">
        <f t="shared" si="9"/>
        <v>0.44000000000409045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34617.020000000004</v>
      </c>
      <c r="D358" s="1">
        <f>'PR-RAS'!E363</f>
        <v>424.42</v>
      </c>
      <c r="E358" s="1">
        <v>0</v>
      </c>
      <c r="F358" s="1">
        <v>0</v>
      </c>
      <c r="G358" s="2">
        <f t="shared" si="8"/>
        <v>12661.312019999999</v>
      </c>
      <c r="H358" s="2">
        <f t="shared" si="9"/>
        <v>0.44000000000409045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34617.020000000004</v>
      </c>
      <c r="D364" s="1">
        <f>'PR-RAS'!E369</f>
        <v>424.42</v>
      </c>
      <c r="E364" s="1">
        <v>0</v>
      </c>
      <c r="F364" s="1">
        <v>0</v>
      </c>
      <c r="G364" s="2">
        <f t="shared" si="8"/>
        <v>12874.107179999999</v>
      </c>
      <c r="H364" s="2">
        <f t="shared" si="9"/>
        <v>0.44000000000409045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3486.81</v>
      </c>
      <c r="D365" s="1">
        <f>'PR-RAS'!E370</f>
        <v>424.42</v>
      </c>
      <c r="E365" s="1">
        <v>0</v>
      </c>
      <c r="F365" s="1">
        <v>0</v>
      </c>
      <c r="G365" s="2">
        <f t="shared" si="8"/>
        <v>1578.1765999999998</v>
      </c>
      <c r="H365" s="2">
        <f t="shared" si="9"/>
        <v>0.61000000000007049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1418.97</v>
      </c>
      <c r="D367" s="1">
        <f>'PR-RAS'!E372</f>
        <v>0</v>
      </c>
      <c r="E367" s="1">
        <v>0</v>
      </c>
      <c r="F367" s="1">
        <v>0</v>
      </c>
      <c r="G367" s="2">
        <f t="shared" si="8"/>
        <v>519.34302000000002</v>
      </c>
      <c r="H367" s="2">
        <f t="shared" si="9"/>
        <v>2.9999999999972715E-2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405.86</v>
      </c>
      <c r="D368" s="1">
        <f>'PR-RAS'!E373</f>
        <v>0</v>
      </c>
      <c r="E368" s="1">
        <v>0</v>
      </c>
      <c r="F368" s="1">
        <v>0</v>
      </c>
      <c r="G368" s="2">
        <f t="shared" si="8"/>
        <v>148.95062000000001</v>
      </c>
      <c r="H368" s="2">
        <f t="shared" si="9"/>
        <v>0.13999999999998636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29305.38</v>
      </c>
      <c r="D371" s="1">
        <f>'PR-RAS'!E376</f>
        <v>0</v>
      </c>
      <c r="E371" s="1">
        <v>0</v>
      </c>
      <c r="F371" s="1">
        <v>0</v>
      </c>
      <c r="G371" s="2">
        <f t="shared" si="8"/>
        <v>10842.990600000001</v>
      </c>
      <c r="H371" s="2">
        <f t="shared" si="9"/>
        <v>0.38000000000101863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34617.020000000004</v>
      </c>
      <c r="D403" s="1">
        <f>'PR-RAS'!E408</f>
        <v>424.42</v>
      </c>
      <c r="E403" s="1">
        <v>0</v>
      </c>
      <c r="F403" s="1">
        <v>0</v>
      </c>
      <c r="G403" s="2">
        <f t="shared" si="8"/>
        <v>14257.275720000001</v>
      </c>
      <c r="H403" s="2">
        <f t="shared" si="9"/>
        <v>0.44000000000409045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1584468.06</v>
      </c>
      <c r="D407" s="1">
        <f>'PR-RAS'!E412</f>
        <v>1708964.53</v>
      </c>
      <c r="E407" s="1">
        <v>0</v>
      </c>
      <c r="F407" s="1">
        <v>0</v>
      </c>
      <c r="G407" s="2">
        <f t="shared" si="8"/>
        <v>2030973.2307200001</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1583419.2900000003</v>
      </c>
      <c r="D408" s="1">
        <f>'PR-RAS'!E413</f>
        <v>1712724.89</v>
      </c>
      <c r="E408" s="1">
        <v>0</v>
      </c>
      <c r="F408" s="1">
        <v>0</v>
      </c>
      <c r="G408" s="2">
        <f t="shared" si="8"/>
        <v>2038609.7114899999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1048.7699999997858</v>
      </c>
      <c r="D409" s="1">
        <f>'PR-RAS'!E414</f>
        <v>0</v>
      </c>
      <c r="E409" s="1">
        <v>0</v>
      </c>
      <c r="F409" s="1">
        <v>0</v>
      </c>
      <c r="G409" s="2">
        <f t="shared" si="8"/>
        <v>427.89815999991259</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3760.3599999998696</v>
      </c>
      <c r="E410" s="1">
        <v>0</v>
      </c>
      <c r="F410" s="1">
        <v>0</v>
      </c>
      <c r="G410" s="2">
        <f t="shared" si="8"/>
        <v>3075.974479999893</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20057.71</v>
      </c>
      <c r="D411" s="1">
        <f>'PR-RAS'!E416</f>
        <v>20915.3</v>
      </c>
      <c r="E411" s="1">
        <v>0</v>
      </c>
      <c r="F411" s="1">
        <v>0</v>
      </c>
      <c r="G411" s="2">
        <f t="shared" si="8"/>
        <v>25374.207099999996</v>
      </c>
      <c r="H411" s="2">
        <f t="shared" si="9"/>
        <v>0.59000000000014552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3132.73</v>
      </c>
      <c r="D413" s="1">
        <f>'PR-RAS'!E418</f>
        <v>1673.68</v>
      </c>
      <c r="E413" s="1">
        <v>0</v>
      </c>
      <c r="F413" s="1">
        <v>0</v>
      </c>
      <c r="G413" s="2">
        <f t="shared" si="8"/>
        <v>2669.7970799999998</v>
      </c>
      <c r="H413" s="2">
        <f t="shared" si="9"/>
        <v>0.58999999999991815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1584468.06</v>
      </c>
      <c r="D633" s="1">
        <f>'PR-RAS'!E639</f>
        <v>1708964.53</v>
      </c>
      <c r="E633" s="1">
        <v>0</v>
      </c>
      <c r="F633" s="1">
        <v>0</v>
      </c>
      <c r="G633" s="2">
        <f t="shared" si="10"/>
        <v>3161514.9798400002</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1583419.2900000003</v>
      </c>
      <c r="D634" s="1">
        <f>'PR-RAS'!E640</f>
        <v>1712724.89</v>
      </c>
      <c r="E634" s="1">
        <v>0</v>
      </c>
      <c r="F634" s="1">
        <v>0</v>
      </c>
      <c r="G634" s="2">
        <f t="shared" si="10"/>
        <v>3170614.1213100003</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1048.7699999997858</v>
      </c>
      <c r="D635" s="1">
        <f>'PR-RAS'!E641</f>
        <v>0</v>
      </c>
      <c r="E635" s="1">
        <v>0</v>
      </c>
      <c r="F635" s="1">
        <v>0</v>
      </c>
      <c r="G635" s="2">
        <f t="shared" si="10"/>
        <v>664.92017999986422</v>
      </c>
      <c r="H635" s="2">
        <f t="shared" si="11"/>
        <v>0.23000000021420419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3760.3599999998696</v>
      </c>
      <c r="E636" s="1">
        <v>0</v>
      </c>
      <c r="F636" s="1">
        <v>0</v>
      </c>
      <c r="G636" s="2">
        <f t="shared" si="10"/>
        <v>4775.6571999998341</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20057.71</v>
      </c>
      <c r="D637" s="1">
        <f>'PR-RAS'!E643</f>
        <v>20915.3</v>
      </c>
      <c r="E637" s="1">
        <v>0</v>
      </c>
      <c r="F637" s="1">
        <v>0</v>
      </c>
      <c r="G637" s="2">
        <f t="shared" si="10"/>
        <v>39360.96516</v>
      </c>
      <c r="H637" s="2">
        <f t="shared" si="11"/>
        <v>0.59000000000014552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21106.479999999785</v>
      </c>
      <c r="D639" s="1">
        <f>'PR-RAS'!E645</f>
        <v>17154.94000000013</v>
      </c>
      <c r="E639" s="1">
        <v>0</v>
      </c>
      <c r="F639" s="1">
        <v>0</v>
      </c>
      <c r="G639" s="2">
        <f t="shared" si="10"/>
        <v>35355.637680000029</v>
      </c>
      <c r="H639" s="2">
        <f t="shared" si="11"/>
        <v>0.53999999965526513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113780.87</v>
      </c>
      <c r="D641" s="1">
        <f>'PR-RAS'!E647</f>
        <v>125212.79</v>
      </c>
      <c r="E641" s="1">
        <v>0</v>
      </c>
      <c r="F641" s="1">
        <v>0</v>
      </c>
      <c r="G641" s="2">
        <f t="shared" si="10"/>
        <v>233092.12799999997</v>
      </c>
      <c r="H641" s="2">
        <f t="shared" si="11"/>
        <v>0.34000000001105946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29034.61</v>
      </c>
      <c r="D642" s="1">
        <f>'PR-RAS'!E649</f>
        <v>40480.53</v>
      </c>
      <c r="E642" s="1">
        <v>0</v>
      </c>
      <c r="F642" s="1">
        <v>0</v>
      </c>
      <c r="G642" s="2">
        <f t="shared" si="10"/>
        <v>70507.224470000001</v>
      </c>
      <c r="H642" s="2">
        <f t="shared" si="11"/>
        <v>0.86000000000058208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2082634.3</v>
      </c>
      <c r="D643" s="1">
        <f>'PR-RAS'!E650</f>
        <v>2253766.62</v>
      </c>
      <c r="E643" s="1">
        <v>0</v>
      </c>
      <c r="F643" s="1">
        <v>0</v>
      </c>
      <c r="G643" s="2">
        <f t="shared" si="10"/>
        <v>4230887.5606800001</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2071188.4</v>
      </c>
      <c r="D644" s="1">
        <f>'PR-RAS'!E651</f>
        <v>2256263.7599999998</v>
      </c>
      <c r="E644" s="1">
        <v>0</v>
      </c>
      <c r="F644" s="1">
        <v>0</v>
      </c>
      <c r="G644" s="2">
        <f t="shared" si="10"/>
        <v>4233329.3365599997</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40480.510000000242</v>
      </c>
      <c r="D645" s="1">
        <f>'PR-RAS'!E652</f>
        <v>37983.39000000013</v>
      </c>
      <c r="E645" s="1">
        <v>0</v>
      </c>
      <c r="F645" s="1">
        <v>0</v>
      </c>
      <c r="G645" s="2">
        <f t="shared" si="10"/>
        <v>74992.054760000319</v>
      </c>
      <c r="H645" s="2">
        <f t="shared" si="11"/>
        <v>0.87999999988824129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62</v>
      </c>
      <c r="E647" s="1">
        <v>0</v>
      </c>
      <c r="F647" s="1">
        <v>0</v>
      </c>
      <c r="G647" s="2">
        <f t="shared" si="10"/>
        <v>124.678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48</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1327.23</v>
      </c>
      <c r="D669" s="1">
        <f>'PR-RAS'!E676</f>
        <v>3797.99</v>
      </c>
      <c r="E669" s="1">
        <v>0</v>
      </c>
      <c r="F669" s="1">
        <v>0</v>
      </c>
      <c r="G669" s="2">
        <f t="shared" si="10"/>
        <v>5960.7042799999999</v>
      </c>
      <c r="H669" s="2">
        <f t="shared" si="11"/>
        <v>0.24000000000023647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217403.24</v>
      </c>
      <c r="D703" s="1">
        <f>'PR-RAS'!E710</f>
        <v>205045.24</v>
      </c>
      <c r="E703" s="1">
        <v>0</v>
      </c>
      <c r="F703" s="1">
        <v>0</v>
      </c>
      <c r="G703" s="2">
        <f t="shared" si="10"/>
        <v>440500.59143999993</v>
      </c>
      <c r="H703" s="2">
        <f t="shared" si="11"/>
        <v>0.47999999998137355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4390.78</v>
      </c>
      <c r="E709" s="1">
        <v>0</v>
      </c>
      <c r="F709" s="1">
        <v>0</v>
      </c>
      <c r="G709" s="2">
        <f t="shared" si="10"/>
        <v>6217.3444799999997</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6220.66</v>
      </c>
      <c r="D710" s="1">
        <f>'PR-RAS'!E717</f>
        <v>3879.23</v>
      </c>
      <c r="E710" s="1">
        <v>0</v>
      </c>
      <c r="F710" s="1">
        <v>0</v>
      </c>
      <c r="G710" s="2">
        <f t="shared" si="10"/>
        <v>9911.1960799999979</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26838.3</v>
      </c>
      <c r="D711" s="1">
        <f>'PR-RAS'!E718</f>
        <v>18812.48</v>
      </c>
      <c r="E711" s="1">
        <v>0</v>
      </c>
      <c r="F711" s="1">
        <v>0</v>
      </c>
      <c r="G711" s="2">
        <f t="shared" si="10"/>
        <v>45768.914599999996</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4962.55</v>
      </c>
      <c r="D713" s="1">
        <f>'PR-RAS'!E720</f>
        <v>3608.6</v>
      </c>
      <c r="E713" s="1">
        <v>0</v>
      </c>
      <c r="F713" s="1">
        <v>0</v>
      </c>
      <c r="G713" s="2">
        <f t="shared" si="10"/>
        <v>8671.982</v>
      </c>
      <c r="H713" s="2">
        <f t="shared" si="11"/>
        <v>0.84999999999990905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937.34</v>
      </c>
      <c r="D718" s="1">
        <f>'PR-RAS'!E725</f>
        <v>671.94</v>
      </c>
      <c r="E718" s="1">
        <v>0</v>
      </c>
      <c r="F718" s="1">
        <v>0</v>
      </c>
      <c r="G718" s="2">
        <f t="shared" si="10"/>
        <v>1635.6347400000002</v>
      </c>
      <c r="H718" s="2">
        <f t="shared" si="11"/>
        <v>0.39999999999997726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23883.47</v>
      </c>
      <c r="D809" s="1">
        <f>'PR-RAS'!E816</f>
        <v>26138.38</v>
      </c>
      <c r="E809" s="1">
        <v>0</v>
      </c>
      <c r="F809" s="1">
        <v>0</v>
      </c>
      <c r="G809" s="2">
        <f t="shared" si="10"/>
        <v>61537.465840000012</v>
      </c>
      <c r="H809" s="2">
        <f t="shared" si="11"/>
        <v>0.85000000000218279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52.82</v>
      </c>
      <c r="D821" s="1">
        <f>'PR-RAS'!E828</f>
        <v>1270.68</v>
      </c>
      <c r="E821" s="1">
        <v>0</v>
      </c>
      <c r="F821" s="1">
        <v>0</v>
      </c>
      <c r="G821" s="2">
        <f t="shared" si="18"/>
        <v>2127.2276000000002</v>
      </c>
      <c r="H821" s="2">
        <f t="shared" si="19"/>
        <v>0.49999999999993605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763279.25</v>
      </c>
      <c r="D984" s="6">
        <f>BILANCA!E6</f>
        <v>696326.95</v>
      </c>
      <c r="E984" s="6">
        <v>0</v>
      </c>
      <c r="F984" s="6">
        <v>0</v>
      </c>
      <c r="G984" s="7">
        <f t="shared" ref="G984:G1241" si="22">B984/1000*C984+B984/500*D984</f>
        <v>2155.9331499999998</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542948.22</v>
      </c>
      <c r="D985" s="1">
        <f>BILANCA!E7</f>
        <v>491804.52999999997</v>
      </c>
      <c r="E985" s="1">
        <v>0</v>
      </c>
      <c r="F985" s="1">
        <v>0</v>
      </c>
      <c r="G985" s="2">
        <f t="shared" si="22"/>
        <v>3053.11456</v>
      </c>
      <c r="H985" s="2">
        <f t="shared" si="19"/>
        <v>0.69000000000232831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217620.28</v>
      </c>
      <c r="D986" s="1">
        <f>BILANCA!E8</f>
        <v>217620.28</v>
      </c>
      <c r="E986" s="1">
        <v>0</v>
      </c>
      <c r="F986" s="1">
        <v>0</v>
      </c>
      <c r="G986" s="2">
        <f t="shared" si="22"/>
        <v>1958.5825200000002</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217620.28</v>
      </c>
      <c r="D987" s="1">
        <f>BILANCA!E9</f>
        <v>217620.28</v>
      </c>
      <c r="E987" s="1">
        <v>0</v>
      </c>
      <c r="F987" s="1">
        <v>0</v>
      </c>
      <c r="G987" s="2">
        <f t="shared" si="22"/>
        <v>2611.4433600000002</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20625.32</v>
      </c>
      <c r="D988" s="1">
        <f>BILANCA!E10</f>
        <v>20625.32</v>
      </c>
      <c r="E988" s="1">
        <v>0</v>
      </c>
      <c r="F988" s="1">
        <v>0</v>
      </c>
      <c r="G988" s="2">
        <f t="shared" si="22"/>
        <v>309.37979999999999</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20625.32</v>
      </c>
      <c r="D989" s="1">
        <f>BILANCA!E11</f>
        <v>20625.32</v>
      </c>
      <c r="E989" s="1">
        <v>0</v>
      </c>
      <c r="F989" s="1">
        <v>0</v>
      </c>
      <c r="G989" s="2">
        <f t="shared" si="22"/>
        <v>371.25576000000001</v>
      </c>
      <c r="H989" s="2">
        <f t="shared" si="19"/>
        <v>0.63999999999941792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312111.74999999994</v>
      </c>
      <c r="D990" s="1">
        <f>BILANCA!E12</f>
        <v>271381.19</v>
      </c>
      <c r="E990" s="1">
        <v>0</v>
      </c>
      <c r="F990" s="1">
        <v>0</v>
      </c>
      <c r="G990" s="2">
        <f t="shared" si="22"/>
        <v>5984.1189099999992</v>
      </c>
      <c r="H990" s="2">
        <f t="shared" si="19"/>
        <v>0.44000000006053597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214780.14999999991</v>
      </c>
      <c r="D991" s="1">
        <f>BILANCA!E13</f>
        <v>209669.32000000007</v>
      </c>
      <c r="E991" s="1">
        <v>0</v>
      </c>
      <c r="F991" s="1">
        <v>0</v>
      </c>
      <c r="G991" s="2">
        <f t="shared" si="22"/>
        <v>5072.9503199999999</v>
      </c>
      <c r="H991" s="2">
        <f t="shared" si="19"/>
        <v>0.46999999997206032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1246388.6599999999</v>
      </c>
      <c r="D993" s="1">
        <f>BILANCA!E15</f>
        <v>1246388.55</v>
      </c>
      <c r="E993" s="1">
        <v>0</v>
      </c>
      <c r="F993" s="1">
        <v>0</v>
      </c>
      <c r="G993" s="2">
        <f t="shared" si="22"/>
        <v>37391.657599999999</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1031608.51</v>
      </c>
      <c r="D996" s="1">
        <f>BILANCA!E18</f>
        <v>1036719.23</v>
      </c>
      <c r="E996" s="1">
        <v>0</v>
      </c>
      <c r="F996" s="1">
        <v>0</v>
      </c>
      <c r="G996" s="2">
        <f t="shared" si="22"/>
        <v>40365.610609999996</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76561.78</v>
      </c>
      <c r="D997" s="1">
        <f>BILANCA!E19</f>
        <v>53400.179999999935</v>
      </c>
      <c r="E997" s="1">
        <v>0</v>
      </c>
      <c r="F997" s="1">
        <v>0</v>
      </c>
      <c r="G997" s="2">
        <f t="shared" si="22"/>
        <v>2567.069959999998</v>
      </c>
      <c r="H997" s="2">
        <f t="shared" si="19"/>
        <v>0.39999999993597157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274896.61</v>
      </c>
      <c r="D998" s="1">
        <f>BILANCA!E20</f>
        <v>275774.56</v>
      </c>
      <c r="E998" s="1">
        <v>0</v>
      </c>
      <c r="F998" s="1">
        <v>0</v>
      </c>
      <c r="G998" s="2">
        <f t="shared" si="22"/>
        <v>12396.685949999999</v>
      </c>
      <c r="H998" s="2">
        <f t="shared" si="19"/>
        <v>0.83000000001629815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5912.37</v>
      </c>
      <c r="D999" s="1">
        <f>BILANCA!E21</f>
        <v>6265.25</v>
      </c>
      <c r="E999" s="1">
        <v>0</v>
      </c>
      <c r="F999" s="1">
        <v>0</v>
      </c>
      <c r="G999" s="2">
        <f t="shared" si="22"/>
        <v>295.08591999999999</v>
      </c>
      <c r="H999" s="2">
        <f t="shared" si="19"/>
        <v>0.61999999999989086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39776.160000000003</v>
      </c>
      <c r="D1000" s="1">
        <f>BILANCA!E22</f>
        <v>39776.160000000003</v>
      </c>
      <c r="E1000" s="1">
        <v>0</v>
      </c>
      <c r="F1000" s="1">
        <v>0</v>
      </c>
      <c r="G1000" s="2">
        <f t="shared" si="22"/>
        <v>2028.5841600000003</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8913.68</v>
      </c>
      <c r="D1001" s="1">
        <f>BILANCA!E23</f>
        <v>9398.67</v>
      </c>
      <c r="E1001" s="1">
        <v>0</v>
      </c>
      <c r="F1001" s="1">
        <v>0</v>
      </c>
      <c r="G1001" s="2">
        <f t="shared" si="22"/>
        <v>498.79835999999995</v>
      </c>
      <c r="H1001" s="2">
        <f t="shared" si="19"/>
        <v>0.6499999999996362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252937.04</v>
      </c>
      <c r="D1006" s="1">
        <f>BILANCA!E28</f>
        <v>277814.46000000002</v>
      </c>
      <c r="E1006" s="1">
        <v>0</v>
      </c>
      <c r="F1006" s="1">
        <v>0</v>
      </c>
      <c r="G1006" s="2">
        <f t="shared" si="22"/>
        <v>18597.017080000001</v>
      </c>
      <c r="H1006" s="2">
        <f t="shared" si="19"/>
        <v>0.50000000002910383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20769.820000000007</v>
      </c>
      <c r="D1007" s="1">
        <f>BILANCA!E29</f>
        <v>8311.6900000000023</v>
      </c>
      <c r="E1007" s="1">
        <v>0</v>
      </c>
      <c r="F1007" s="1">
        <v>0</v>
      </c>
      <c r="G1007" s="2">
        <f t="shared" si="22"/>
        <v>897.43680000000029</v>
      </c>
      <c r="H1007" s="2">
        <f t="shared" si="19"/>
        <v>0.48999999999068677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93128.88</v>
      </c>
      <c r="D1008" s="1">
        <f>BILANCA!E30</f>
        <v>93128.87</v>
      </c>
      <c r="E1008" s="1">
        <v>0</v>
      </c>
      <c r="F1008" s="1">
        <v>0</v>
      </c>
      <c r="G1008" s="2">
        <f t="shared" si="22"/>
        <v>6984.665500000001</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72359.06</v>
      </c>
      <c r="D1012" s="1">
        <f>BILANCA!E34</f>
        <v>84817.18</v>
      </c>
      <c r="E1012" s="1">
        <v>0</v>
      </c>
      <c r="F1012" s="1">
        <v>0</v>
      </c>
      <c r="G1012" s="2">
        <f t="shared" si="22"/>
        <v>7017.8091800000002</v>
      </c>
      <c r="H1012" s="2">
        <f t="shared" si="19"/>
        <v>0.23999999999068677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13216.190000000002</v>
      </c>
      <c r="D1030" s="1">
        <f>BILANCA!E52</f>
        <v>2803.0599999999977</v>
      </c>
      <c r="E1030" s="1">
        <v>0</v>
      </c>
      <c r="F1030" s="1">
        <v>0</v>
      </c>
      <c r="G1030" s="2">
        <f t="shared" si="22"/>
        <v>884.64856999999984</v>
      </c>
      <c r="H1030" s="2">
        <f t="shared" si="19"/>
        <v>0.25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13216.19</v>
      </c>
      <c r="D1031" s="1">
        <f>BILANCA!E53</f>
        <v>2803.06</v>
      </c>
      <c r="E1031" s="1">
        <v>0</v>
      </c>
      <c r="F1031" s="1">
        <v>0</v>
      </c>
      <c r="G1031" s="2">
        <f t="shared" si="22"/>
        <v>903.47087999999997</v>
      </c>
      <c r="H1031" s="2">
        <f t="shared" si="19"/>
        <v>0.25000000000045475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179556.23</v>
      </c>
      <c r="D1032" s="1">
        <f>BILANCA!E54</f>
        <v>180704.77</v>
      </c>
      <c r="E1032" s="1">
        <v>0</v>
      </c>
      <c r="F1032" s="1">
        <v>0</v>
      </c>
      <c r="G1032" s="2">
        <f t="shared" si="22"/>
        <v>26507.32273</v>
      </c>
      <c r="H1032" s="2">
        <f t="shared" si="19"/>
        <v>0.46000000002095476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179556.23</v>
      </c>
      <c r="D1033" s="1">
        <f>BILANCA!E55</f>
        <v>180704.77</v>
      </c>
      <c r="E1033" s="1">
        <v>0</v>
      </c>
      <c r="F1033" s="1">
        <v>0</v>
      </c>
      <c r="G1033" s="2">
        <f t="shared" si="22"/>
        <v>27048.288500000002</v>
      </c>
      <c r="H1033" s="2">
        <f t="shared" si="19"/>
        <v>0.46000000002095476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220331.02999999997</v>
      </c>
      <c r="D1046" s="1">
        <f>BILANCA!E68</f>
        <v>204522.41999999998</v>
      </c>
      <c r="E1046" s="1">
        <v>0</v>
      </c>
      <c r="F1046" s="1">
        <v>0</v>
      </c>
      <c r="G1046" s="2">
        <f t="shared" si="22"/>
        <v>39650.679810000001</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40480.51</v>
      </c>
      <c r="D1047" s="1">
        <f>BILANCA!E69</f>
        <v>37983.39</v>
      </c>
      <c r="E1047" s="1">
        <v>0</v>
      </c>
      <c r="F1047" s="1">
        <v>0</v>
      </c>
      <c r="G1047" s="2">
        <f t="shared" si="22"/>
        <v>7452.6265600000006</v>
      </c>
      <c r="H1047" s="2">
        <f t="shared" si="19"/>
        <v>0.87999999999738066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40480.28</v>
      </c>
      <c r="D1048" s="1">
        <f>BILANCA!E70</f>
        <v>37983.39</v>
      </c>
      <c r="E1048" s="1">
        <v>0</v>
      </c>
      <c r="F1048" s="1">
        <v>0</v>
      </c>
      <c r="G1048" s="2">
        <f t="shared" si="22"/>
        <v>7569.0589</v>
      </c>
      <c r="H1048" s="2">
        <f t="shared" si="19"/>
        <v>0.66999999999825377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40480.28</v>
      </c>
      <c r="D1050" s="1">
        <f>BILANCA!E72</f>
        <v>37983.39</v>
      </c>
      <c r="E1050" s="1">
        <v>0</v>
      </c>
      <c r="F1050" s="1">
        <v>0</v>
      </c>
      <c r="G1050" s="2">
        <f t="shared" si="22"/>
        <v>7801.9530200000008</v>
      </c>
      <c r="H1050" s="2">
        <f t="shared" si="19"/>
        <v>0.66999999999825377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0.23</v>
      </c>
      <c r="D1054" s="1">
        <f>BILANCA!E76</f>
        <v>0</v>
      </c>
      <c r="E1054" s="1">
        <v>0</v>
      </c>
      <c r="F1054" s="1">
        <v>0</v>
      </c>
      <c r="G1054" s="2">
        <f t="shared" si="22"/>
        <v>1.6330000000000001E-2</v>
      </c>
      <c r="H1054" s="2">
        <f t="shared" si="19"/>
        <v>0.23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57404.11</v>
      </c>
      <c r="D1056" s="1">
        <f>BILANCA!E78</f>
        <v>34919.75</v>
      </c>
      <c r="E1056" s="1">
        <v>0</v>
      </c>
      <c r="F1056" s="1">
        <v>0</v>
      </c>
      <c r="G1056" s="2">
        <f t="shared" si="22"/>
        <v>9288.7835300000006</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57404.11</v>
      </c>
      <c r="D1064" s="1">
        <f>BILANCA!E86</f>
        <v>34919.75</v>
      </c>
      <c r="E1064" s="1">
        <v>0</v>
      </c>
      <c r="F1064" s="1">
        <v>0</v>
      </c>
      <c r="G1064" s="2">
        <f t="shared" si="22"/>
        <v>10306.732410000001</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3132.73</v>
      </c>
      <c r="D1124" s="1">
        <f>BILANCA!E146</f>
        <v>1673.68</v>
      </c>
      <c r="E1124" s="1">
        <v>0</v>
      </c>
      <c r="F1124" s="1">
        <v>0</v>
      </c>
      <c r="G1124" s="2">
        <f t="shared" si="22"/>
        <v>913.69268999999997</v>
      </c>
      <c r="H1124" s="2">
        <f t="shared" si="23"/>
        <v>0.58999999999991815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3132.73</v>
      </c>
      <c r="D1137" s="1">
        <f>BILANCA!E159</f>
        <v>1673.68</v>
      </c>
      <c r="E1137" s="1">
        <v>0</v>
      </c>
      <c r="F1137" s="1">
        <v>0</v>
      </c>
      <c r="G1137" s="2">
        <f t="shared" si="22"/>
        <v>997.93385999999998</v>
      </c>
      <c r="H1137" s="2">
        <f t="shared" si="23"/>
        <v>0.58999999999991815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5532.81</v>
      </c>
      <c r="D1142" s="1">
        <f>BILANCA!E164</f>
        <v>4732.8100000000004</v>
      </c>
      <c r="E1142" s="1">
        <v>0</v>
      </c>
      <c r="F1142" s="1">
        <v>0</v>
      </c>
      <c r="G1142" s="2">
        <f t="shared" si="22"/>
        <v>2384.7503700000002</v>
      </c>
      <c r="H1142" s="2">
        <f t="shared" si="23"/>
        <v>0.37999999999919964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5532.81</v>
      </c>
      <c r="D1144" s="1">
        <f>BILANCA!E166</f>
        <v>4732.8100000000004</v>
      </c>
      <c r="E1144" s="1">
        <v>0</v>
      </c>
      <c r="F1144" s="1">
        <v>0</v>
      </c>
      <c r="G1144" s="2">
        <f t="shared" si="22"/>
        <v>2414.7472300000004</v>
      </c>
      <c r="H1144" s="2">
        <f t="shared" si="23"/>
        <v>0.37999999999919964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113780.87</v>
      </c>
      <c r="D1148" s="1">
        <f>BILANCA!E170</f>
        <v>125212.79</v>
      </c>
      <c r="E1148" s="1">
        <v>0</v>
      </c>
      <c r="F1148" s="1">
        <v>0</v>
      </c>
      <c r="G1148" s="2">
        <f t="shared" si="22"/>
        <v>60094.064249999996</v>
      </c>
      <c r="H1148" s="2">
        <f t="shared" si="23"/>
        <v>0.34000000001105946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113780.87</v>
      </c>
      <c r="D1151" s="1">
        <f>BILANCA!E173</f>
        <v>125212.79</v>
      </c>
      <c r="E1151" s="1">
        <v>0</v>
      </c>
      <c r="F1151" s="1">
        <v>0</v>
      </c>
      <c r="G1151" s="2">
        <f t="shared" si="22"/>
        <v>61186.683600000004</v>
      </c>
      <c r="H1151" s="2">
        <f t="shared" si="23"/>
        <v>0.34000000001105946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763279.24999999988</v>
      </c>
      <c r="D1152" s="1">
        <f>BILANCA!E175</f>
        <v>696326.95</v>
      </c>
      <c r="E1152" s="1">
        <v>0</v>
      </c>
      <c r="F1152" s="1">
        <v>0</v>
      </c>
      <c r="G1152" s="2">
        <f t="shared" si="22"/>
        <v>364352.70234999998</v>
      </c>
      <c r="H1152" s="2">
        <f t="shared" si="23"/>
        <v>0.29999999993015081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196091.87</v>
      </c>
      <c r="D1153" s="1">
        <f>BILANCA!E176</f>
        <v>185693.81</v>
      </c>
      <c r="E1153" s="1">
        <v>0</v>
      </c>
      <c r="F1153" s="1">
        <v>0</v>
      </c>
      <c r="G1153" s="2">
        <f t="shared" si="22"/>
        <v>96471.513300000006</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196091.87</v>
      </c>
      <c r="D1154" s="1">
        <f>BILANCA!E177</f>
        <v>185693.81</v>
      </c>
      <c r="E1154" s="1">
        <v>0</v>
      </c>
      <c r="F1154" s="1">
        <v>0</v>
      </c>
      <c r="G1154" s="2">
        <f t="shared" si="22"/>
        <v>97038.992790000004</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97121.81</v>
      </c>
      <c r="D1155" s="1">
        <f>BILANCA!E178</f>
        <v>104867.84</v>
      </c>
      <c r="E1155" s="1">
        <v>0</v>
      </c>
      <c r="F1155" s="1">
        <v>0</v>
      </c>
      <c r="G1155" s="2">
        <f t="shared" si="22"/>
        <v>52779.48827999999</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18029.93</v>
      </c>
      <c r="D1156" s="1">
        <f>BILANCA!E179</f>
        <v>21014.62</v>
      </c>
      <c r="E1156" s="1">
        <v>0</v>
      </c>
      <c r="F1156" s="1">
        <v>0</v>
      </c>
      <c r="G1156" s="2">
        <f t="shared" si="22"/>
        <v>10390.236409999998</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5269.1</v>
      </c>
      <c r="D1163" s="1">
        <f>BILANCA!E186</f>
        <v>5470</v>
      </c>
      <c r="E1163" s="1">
        <v>0</v>
      </c>
      <c r="F1163" s="1">
        <v>0</v>
      </c>
      <c r="G1163" s="2">
        <f t="shared" si="22"/>
        <v>2917.6379999999999</v>
      </c>
      <c r="H1163" s="2">
        <f t="shared" si="23"/>
        <v>0.1000000000003638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75671.03</v>
      </c>
      <c r="D1165" s="1">
        <f>BILANCA!E188</f>
        <v>54341.35</v>
      </c>
      <c r="E1165" s="1">
        <v>0</v>
      </c>
      <c r="F1165" s="1">
        <v>0</v>
      </c>
      <c r="G1165" s="2">
        <f t="shared" si="22"/>
        <v>33552.378859999997</v>
      </c>
      <c r="H1165" s="2">
        <f t="shared" si="23"/>
        <v>0.37999999999738066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567187.37999999989</v>
      </c>
      <c r="D1214" s="1">
        <f>BILANCA!E237</f>
        <v>510633.13999999996</v>
      </c>
      <c r="E1214" s="1">
        <v>0</v>
      </c>
      <c r="F1214" s="1">
        <v>0</v>
      </c>
      <c r="G1214" s="2">
        <f t="shared" si="22"/>
        <v>366932.79545999994</v>
      </c>
      <c r="H1214" s="2">
        <f t="shared" si="23"/>
        <v>0.51999999984400347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542948.16999999993</v>
      </c>
      <c r="D1215" s="1">
        <f>BILANCA!E238</f>
        <v>491804.51999999996</v>
      </c>
      <c r="E1215" s="1">
        <v>0</v>
      </c>
      <c r="F1215" s="1">
        <v>0</v>
      </c>
      <c r="G1215" s="2">
        <f t="shared" si="22"/>
        <v>354161.27272000001</v>
      </c>
      <c r="H1215" s="2">
        <f t="shared" si="23"/>
        <v>0.6499999999650754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542948.16999999993</v>
      </c>
      <c r="D1216" s="1">
        <f>BILANCA!E239</f>
        <v>491804.51999999996</v>
      </c>
      <c r="E1216" s="1">
        <v>0</v>
      </c>
      <c r="F1216" s="1">
        <v>0</v>
      </c>
      <c r="G1216" s="2">
        <f t="shared" si="22"/>
        <v>355687.82992999995</v>
      </c>
      <c r="H1216" s="2">
        <f t="shared" si="23"/>
        <v>0.6499999999650754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537614.97</v>
      </c>
      <c r="D1217" s="1">
        <f>BILANCA!E240</f>
        <v>487855.67</v>
      </c>
      <c r="E1217" s="1">
        <v>0</v>
      </c>
      <c r="F1217" s="1">
        <v>0</v>
      </c>
      <c r="G1217" s="2">
        <f t="shared" si="22"/>
        <v>354118.35654000001</v>
      </c>
      <c r="H1217" s="2">
        <f t="shared" si="23"/>
        <v>0.36000000004423782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5333.2</v>
      </c>
      <c r="D1218" s="1">
        <f>BILANCA!E241</f>
        <v>3948.85</v>
      </c>
      <c r="E1218" s="1">
        <v>0</v>
      </c>
      <c r="F1218" s="1">
        <v>0</v>
      </c>
      <c r="G1218" s="2">
        <f t="shared" si="22"/>
        <v>3109.2614999999996</v>
      </c>
      <c r="H1218" s="2">
        <f t="shared" si="23"/>
        <v>0.34999999999990905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21106.48</v>
      </c>
      <c r="D1222" s="1">
        <f>BILANCA!E245</f>
        <v>17154.939999999999</v>
      </c>
      <c r="E1222" s="1">
        <v>0</v>
      </c>
      <c r="F1222" s="1">
        <v>0</v>
      </c>
      <c r="G1222" s="2">
        <f t="shared" si="22"/>
        <v>13244.510039999997</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21106.48</v>
      </c>
      <c r="D1223" s="1">
        <f>BILANCA!E246</f>
        <v>17154.939999999999</v>
      </c>
      <c r="E1223" s="1">
        <v>0</v>
      </c>
      <c r="F1223" s="1">
        <v>0</v>
      </c>
      <c r="G1223" s="2">
        <f t="shared" si="22"/>
        <v>13299.9264</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21106.48</v>
      </c>
      <c r="D1224" s="1">
        <f>BILANCA!E247</f>
        <v>17154.939999999999</v>
      </c>
      <c r="E1224" s="1">
        <v>0</v>
      </c>
      <c r="F1224" s="1">
        <v>0</v>
      </c>
      <c r="G1224" s="2">
        <f t="shared" si="22"/>
        <v>13355.34276</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3132.73</v>
      </c>
      <c r="D1232" s="1">
        <f>BILANCA!E255</f>
        <v>1673.68</v>
      </c>
      <c r="E1232" s="1">
        <v>0</v>
      </c>
      <c r="F1232" s="1">
        <v>0</v>
      </c>
      <c r="G1232" s="2">
        <f t="shared" si="22"/>
        <v>1613.54241</v>
      </c>
      <c r="H1232" s="2">
        <f t="shared" si="23"/>
        <v>0.58999999999991815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20617.41</v>
      </c>
      <c r="D1236" s="1">
        <f>BILANCA!E259</f>
        <v>6419.87</v>
      </c>
      <c r="E1236" s="1">
        <v>0</v>
      </c>
      <c r="F1236" s="1">
        <v>0</v>
      </c>
      <c r="G1236" s="2">
        <f t="shared" si="22"/>
        <v>8464.6589500000009</v>
      </c>
      <c r="H1236" s="2">
        <f t="shared" si="23"/>
        <v>0.53999999999996362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20617.41</v>
      </c>
      <c r="D1237" s="1">
        <f>BILANCA!E260</f>
        <v>6419.87</v>
      </c>
      <c r="E1237" s="1">
        <v>0</v>
      </c>
      <c r="F1237" s="1">
        <v>0</v>
      </c>
      <c r="G1237" s="2">
        <f t="shared" si="22"/>
        <v>8498.1160999999993</v>
      </c>
      <c r="H1237" s="2">
        <f t="shared" si="23"/>
        <v>0.53999999999996362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2106.7800000000002</v>
      </c>
      <c r="D1240" s="1">
        <f>BILANCA!E264</f>
        <v>1673.68</v>
      </c>
      <c r="E1240" s="1">
        <v>0</v>
      </c>
      <c r="F1240" s="1">
        <v>0</v>
      </c>
      <c r="G1240" s="2">
        <f t="shared" si="22"/>
        <v>1401.71398</v>
      </c>
      <c r="H1240" s="2">
        <f t="shared" si="23"/>
        <v>0.53999999999973625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1025.95</v>
      </c>
      <c r="D1241" s="1">
        <f>BILANCA!E265</f>
        <v>0</v>
      </c>
      <c r="E1241" s="1">
        <v>0</v>
      </c>
      <c r="F1241" s="1">
        <v>0</v>
      </c>
      <c r="G1241" s="2">
        <f t="shared" si="22"/>
        <v>264.69510000000002</v>
      </c>
      <c r="H1241" s="2">
        <f t="shared" si="23"/>
        <v>4.9999999999954525E-2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5532.81</v>
      </c>
      <c r="D1243" s="1">
        <f>BILANCA!E267</f>
        <v>4732.8100000000004</v>
      </c>
      <c r="E1243" s="1">
        <v>0</v>
      </c>
      <c r="F1243" s="1">
        <v>0</v>
      </c>
      <c r="G1243" s="2">
        <f t="shared" si="24"/>
        <v>3899.5918000000001</v>
      </c>
      <c r="H1243" s="2">
        <f t="shared" si="23"/>
        <v>0.37999999999919964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56484.6</v>
      </c>
      <c r="D1244" s="1">
        <f>BILANCA!E268</f>
        <v>34000.239999999998</v>
      </c>
      <c r="E1244" s="1">
        <v>0</v>
      </c>
      <c r="F1244" s="1">
        <v>0</v>
      </c>
      <c r="G1244" s="2">
        <f t="shared" si="24"/>
        <v>32490.605880000003</v>
      </c>
      <c r="H1244" s="2">
        <f t="shared" si="23"/>
        <v>0.63999999999941792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919.51</v>
      </c>
      <c r="D1245" s="1">
        <f>BILANCA!E269</f>
        <v>919.51</v>
      </c>
      <c r="E1245" s="1">
        <v>0</v>
      </c>
      <c r="F1245" s="1">
        <v>0</v>
      </c>
      <c r="G1245" s="2">
        <f t="shared" si="24"/>
        <v>722.73486000000003</v>
      </c>
      <c r="H1245" s="2">
        <f t="shared" si="23"/>
        <v>0.98000000000001819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1410.46</v>
      </c>
      <c r="D1263" s="1">
        <f>BILANCA!E287</f>
        <v>0</v>
      </c>
      <c r="E1263" s="1">
        <v>0</v>
      </c>
      <c r="F1263" s="1">
        <v>0</v>
      </c>
      <c r="G1263" s="2">
        <f t="shared" si="24"/>
        <v>394.92880000000002</v>
      </c>
      <c r="H1263" s="2">
        <f t="shared" si="23"/>
        <v>0.46000000000003638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194681.41</v>
      </c>
      <c r="D1264" s="1">
        <f>BILANCA!E288</f>
        <v>185693.81</v>
      </c>
      <c r="E1264" s="1">
        <v>0</v>
      </c>
      <c r="F1264" s="1">
        <v>0</v>
      </c>
      <c r="G1264" s="2">
        <f t="shared" si="24"/>
        <v>159065.39743000001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7262.33</v>
      </c>
      <c r="D1271" s="1">
        <f>BILANCA!E295</f>
        <v>7262.33</v>
      </c>
      <c r="E1271" s="1">
        <v>0</v>
      </c>
      <c r="F1271" s="1">
        <v>0</v>
      </c>
      <c r="G1271" s="2">
        <f t="shared" si="24"/>
        <v>6274.653119999999</v>
      </c>
      <c r="H1271" s="2">
        <f t="shared" si="23"/>
        <v>0.65999999999985448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68408.7</v>
      </c>
      <c r="D1278" s="1">
        <f>BILANCA!E302</f>
        <v>47079.02</v>
      </c>
      <c r="E1278" s="1">
        <v>0</v>
      </c>
      <c r="F1278" s="1">
        <v>0</v>
      </c>
      <c r="G1278" s="2">
        <f t="shared" si="24"/>
        <v>47957.188299999994</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1583419.29</v>
      </c>
      <c r="D1423" s="1">
        <f>'RAS-funkcijski'!E129</f>
        <v>1712724.89</v>
      </c>
      <c r="E1423" s="1">
        <v>0</v>
      </c>
      <c r="F1423" s="1">
        <v>0</v>
      </c>
      <c r="G1423" s="2">
        <f t="shared" si="24"/>
        <v>626108.63375000004</v>
      </c>
      <c r="H1423" s="2">
        <f t="shared" si="27"/>
        <v>0.40000000013969839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1583419.29</v>
      </c>
      <c r="D1424" s="1">
        <f>'RAS-funkcijski'!E130</f>
        <v>1712724.89</v>
      </c>
      <c r="E1424" s="1">
        <v>0</v>
      </c>
      <c r="F1424" s="1">
        <v>0</v>
      </c>
      <c r="G1424" s="2">
        <f t="shared" si="24"/>
        <v>631117.50282000005</v>
      </c>
      <c r="H1424" s="2">
        <f t="shared" si="27"/>
        <v>0.40000000013969839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1583419.29</v>
      </c>
      <c r="D1426" s="1">
        <f>'RAS-funkcijski'!E132</f>
        <v>1712724.89</v>
      </c>
      <c r="E1426" s="1">
        <v>0</v>
      </c>
      <c r="F1426" s="1">
        <v>0</v>
      </c>
      <c r="G1426" s="2">
        <f t="shared" si="24"/>
        <v>641135.24095999997</v>
      </c>
      <c r="H1426" s="2">
        <f t="shared" si="27"/>
        <v>0.40000000013969839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1583419.29</v>
      </c>
      <c r="D1435" s="13">
        <f>'RAS-funkcijski'!E141</f>
        <v>1712724.89</v>
      </c>
      <c r="E1435" s="13">
        <v>0</v>
      </c>
      <c r="F1435" s="13">
        <v>0</v>
      </c>
      <c r="G1435" s="14">
        <f t="shared" si="24"/>
        <v>686215.06258999999</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196091.85</v>
      </c>
      <c r="D1480" s="6"/>
      <c r="E1480" s="6">
        <v>0</v>
      </c>
      <c r="F1480" s="6">
        <v>0</v>
      </c>
      <c r="G1480" s="7">
        <f t="shared" ref="G1480:G1580" si="34">B1480/1000*C1480</f>
        <v>196.09185000000002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1757440.2599999998</v>
      </c>
      <c r="D1481" s="1">
        <v>0</v>
      </c>
      <c r="E1481" s="1">
        <v>0</v>
      </c>
      <c r="F1481" s="1">
        <v>0</v>
      </c>
      <c r="G1481" s="2">
        <f t="shared" si="34"/>
        <v>3514.8805199999997</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1757015.8399999999</v>
      </c>
      <c r="D1483" s="1">
        <v>0</v>
      </c>
      <c r="E1483" s="1">
        <v>0</v>
      </c>
      <c r="F1483" s="1">
        <v>0</v>
      </c>
      <c r="G1483" s="2">
        <f t="shared" si="34"/>
        <v>7028.0633599999992</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1245124.1000000001</v>
      </c>
      <c r="D1484" s="1">
        <v>0</v>
      </c>
      <c r="E1484" s="1">
        <v>0</v>
      </c>
      <c r="F1484" s="1">
        <v>0</v>
      </c>
      <c r="G1484" s="2">
        <f t="shared" si="34"/>
        <v>6225.6205000000009</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424248.42</v>
      </c>
      <c r="D1485" s="1">
        <v>0</v>
      </c>
      <c r="E1485" s="1">
        <v>0</v>
      </c>
      <c r="F1485" s="1">
        <v>0</v>
      </c>
      <c r="G1485" s="2">
        <f t="shared" si="34"/>
        <v>2545.4905199999998</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1392.91</v>
      </c>
      <c r="D1486" s="1">
        <v>0</v>
      </c>
      <c r="E1486" s="1">
        <v>0</v>
      </c>
      <c r="F1486" s="1">
        <v>0</v>
      </c>
      <c r="G1486" s="2">
        <f t="shared" si="34"/>
        <v>9.7503700000000002</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43449.06</v>
      </c>
      <c r="D1489" s="1">
        <v>0</v>
      </c>
      <c r="E1489" s="1">
        <v>0</v>
      </c>
      <c r="F1489" s="1">
        <v>0</v>
      </c>
      <c r="G1489" s="2">
        <f t="shared" si="34"/>
        <v>434.49059999999997</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17758.66</v>
      </c>
      <c r="D1490" s="1">
        <v>0</v>
      </c>
      <c r="E1490" s="1">
        <v>0</v>
      </c>
      <c r="F1490" s="1">
        <v>0</v>
      </c>
      <c r="G1490" s="2">
        <f t="shared" si="34"/>
        <v>195.34526</v>
      </c>
      <c r="H1490" s="2">
        <f t="shared" si="35"/>
        <v>0.34000000000014552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25042.69</v>
      </c>
      <c r="D1491" s="1">
        <v>0</v>
      </c>
      <c r="E1491" s="1">
        <v>0</v>
      </c>
      <c r="F1491" s="1">
        <v>0</v>
      </c>
      <c r="G1491" s="2">
        <f t="shared" si="34"/>
        <v>300.51227999999998</v>
      </c>
      <c r="H1491" s="2">
        <f t="shared" si="35"/>
        <v>0.31000000000130967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424.42</v>
      </c>
      <c r="D1492" s="1">
        <v>0</v>
      </c>
      <c r="E1492" s="1">
        <v>0</v>
      </c>
      <c r="F1492" s="1">
        <v>0</v>
      </c>
      <c r="G1492" s="2">
        <f t="shared" si="34"/>
        <v>5.5174599999999998</v>
      </c>
      <c r="H1492" s="2">
        <f t="shared" si="35"/>
        <v>0.42000000000001592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1767838.2999999998</v>
      </c>
      <c r="D1499" s="1">
        <v>0</v>
      </c>
      <c r="E1499" s="1">
        <v>0</v>
      </c>
      <c r="F1499" s="1">
        <v>0</v>
      </c>
      <c r="G1499" s="2">
        <f t="shared" si="34"/>
        <v>35356.765999999996</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1767413.88</v>
      </c>
      <c r="D1501" s="1">
        <v>0</v>
      </c>
      <c r="E1501" s="1">
        <v>0</v>
      </c>
      <c r="F1501" s="1">
        <v>0</v>
      </c>
      <c r="G1501" s="2">
        <f t="shared" si="34"/>
        <v>38883.105359999994</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1237378.07</v>
      </c>
      <c r="D1502" s="1">
        <v>0</v>
      </c>
      <c r="E1502" s="1">
        <v>0</v>
      </c>
      <c r="F1502" s="1">
        <v>0</v>
      </c>
      <c r="G1502" s="2">
        <f t="shared" si="34"/>
        <v>28459.695610000002</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421263.72</v>
      </c>
      <c r="D1503" s="1">
        <v>0</v>
      </c>
      <c r="E1503" s="1">
        <v>0</v>
      </c>
      <c r="F1503" s="1">
        <v>0</v>
      </c>
      <c r="G1503" s="2">
        <f t="shared" si="34"/>
        <v>10110.32928</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1392.91</v>
      </c>
      <c r="D1504" s="1">
        <v>0</v>
      </c>
      <c r="E1504" s="1">
        <v>0</v>
      </c>
      <c r="F1504" s="1">
        <v>0</v>
      </c>
      <c r="G1504" s="2">
        <f t="shared" si="34"/>
        <v>34.822750000000006</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43248.160000000003</v>
      </c>
      <c r="D1507" s="1">
        <v>0</v>
      </c>
      <c r="E1507" s="1">
        <v>0</v>
      </c>
      <c r="F1507" s="1">
        <v>0</v>
      </c>
      <c r="G1507" s="2">
        <f t="shared" si="34"/>
        <v>1210.94848</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17758.66</v>
      </c>
      <c r="D1508" s="1">
        <v>0</v>
      </c>
      <c r="E1508" s="1">
        <v>0</v>
      </c>
      <c r="F1508" s="1">
        <v>0</v>
      </c>
      <c r="G1508" s="2">
        <f t="shared" si="34"/>
        <v>515.00114000000008</v>
      </c>
      <c r="H1508" s="2">
        <f t="shared" si="35"/>
        <v>0.34000000000014552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46372.36</v>
      </c>
      <c r="D1509" s="1">
        <v>0</v>
      </c>
      <c r="E1509" s="1">
        <v>0</v>
      </c>
      <c r="F1509" s="1">
        <v>0</v>
      </c>
      <c r="G1509" s="2">
        <f t="shared" si="34"/>
        <v>1391.1707999999999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424.42</v>
      </c>
      <c r="D1510" s="1">
        <v>0</v>
      </c>
      <c r="E1510" s="1">
        <v>0</v>
      </c>
      <c r="F1510" s="1">
        <v>0</v>
      </c>
      <c r="G1510" s="2">
        <f t="shared" si="34"/>
        <v>13.157020000000001</v>
      </c>
      <c r="H1510" s="2">
        <f t="shared" si="35"/>
        <v>0.42000000000001592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185693.81000000006</v>
      </c>
      <c r="D1517" s="1">
        <v>0</v>
      </c>
      <c r="E1517" s="1">
        <v>0</v>
      </c>
      <c r="F1517" s="1">
        <v>0</v>
      </c>
      <c r="G1517" s="2">
        <f t="shared" si="34"/>
        <v>7056.3647800000017</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185693.81</v>
      </c>
      <c r="D1576" s="1">
        <v>0</v>
      </c>
      <c r="E1576" s="1">
        <v>0</v>
      </c>
      <c r="F1576" s="1">
        <v>0</v>
      </c>
      <c r="G1576" s="2">
        <f t="shared" si="34"/>
        <v>18012.299569999999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185693.81</v>
      </c>
      <c r="D1578" s="1">
        <v>0</v>
      </c>
      <c r="E1578" s="1">
        <v>0</v>
      </c>
      <c r="F1578" s="1">
        <v>0</v>
      </c>
      <c r="G1578" s="2">
        <f t="shared" si="34"/>
        <v>18383.687190000001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7866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1584468.06</v>
      </c>
      <c r="I16" s="170">
        <f>'PR-RAS'!E6</f>
        <v>1708964.53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1548802.2700000003</v>
      </c>
      <c r="I17" s="170">
        <f>'PR-RAS'!E151</f>
        <v>1712300.47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21106.479999999785</v>
      </c>
      <c r="I18" s="170">
        <f>'PR-RAS'!E645</f>
        <v>17154.94000000013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542948.22</v>
      </c>
      <c r="I20" s="173">
        <f>BILANCA!E7</f>
        <v>491804.52999999997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220331.02999999997</v>
      </c>
      <c r="I21" s="175">
        <f>BILANCA!E68</f>
        <v>204522.41999999998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196091.87</v>
      </c>
      <c r="I22" s="175">
        <f>BILANCA!E176</f>
        <v>185693.81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567187.37999999989</v>
      </c>
      <c r="I23" s="177">
        <f>BILANCA!E237</f>
        <v>510633.13999999996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1583419.29</v>
      </c>
      <c r="I28" s="179">
        <f>'RAS-funkcijski'!E141</f>
        <v>1712724.89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196091.85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185693.81000000006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185693.81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3" zoomScale="120" zoomScaleNormal="12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1584468.06</v>
      </c>
      <c r="E6" s="51">
        <f>E7+E44+E50+E82+E106+E124+E133+E139</f>
        <v>1708964.53</v>
      </c>
      <c r="F6" s="52">
        <f t="shared" ref="F6:F131" si="0">IF(D6&lt;&gt;0,IF(E6/D6&gt;=100,"&gt;&gt;100",E6/D6*100),"-")</f>
        <v>107.85730385754826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393005.75</v>
      </c>
      <c r="E50" s="51">
        <f>E51+E54+E59+E62+E65+E68+E71+E74+E77</f>
        <v>381736.25</v>
      </c>
      <c r="F50" s="52">
        <f t="shared" si="0"/>
        <v>97.13248470283196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391678.52</v>
      </c>
      <c r="E54" s="51">
        <f t="shared" si="11"/>
        <v>377938.26</v>
      </c>
      <c r="F54" s="52">
        <f t="shared" si="0"/>
        <v>96.491954677524816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391678.52</v>
      </c>
      <c r="E57" s="242">
        <v>377938.26</v>
      </c>
      <c r="F57" s="52">
        <f t="shared" si="0"/>
        <v>96.491954677524816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1327.23</v>
      </c>
      <c r="E68" s="51">
        <f t="shared" si="15"/>
        <v>3797.99</v>
      </c>
      <c r="F68" s="52">
        <f t="shared" si="0"/>
        <v>286.15914347927639</v>
      </c>
    </row>
    <row r="69" spans="1:6" ht="12.75" customHeight="1" x14ac:dyDescent="0.2">
      <c r="A69" s="53" t="s">
        <v>184</v>
      </c>
      <c r="B69" s="85" t="s">
        <v>185</v>
      </c>
      <c r="C69" s="50" t="s">
        <v>184</v>
      </c>
      <c r="D69" s="242">
        <v>1327.23</v>
      </c>
      <c r="E69" s="242">
        <v>3797.99</v>
      </c>
      <c r="F69" s="52">
        <f t="shared" si="0"/>
        <v>286.15914347927639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217403.24</v>
      </c>
      <c r="E106" s="51">
        <f t="shared" si="23"/>
        <v>205045.24</v>
      </c>
      <c r="F106" s="52">
        <f t="shared" si="0"/>
        <v>94.315632094535488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217403.24</v>
      </c>
      <c r="E112" s="51">
        <f t="shared" si="25"/>
        <v>205045.24</v>
      </c>
      <c r="F112" s="52">
        <f t="shared" si="0"/>
        <v>94.315632094535488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217403.24</v>
      </c>
      <c r="E117" s="242">
        <v>205045.24</v>
      </c>
      <c r="F117" s="52">
        <f t="shared" si="0"/>
        <v>94.315632094535488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929.06</v>
      </c>
      <c r="E124" s="51">
        <f t="shared" si="27"/>
        <v>300</v>
      </c>
      <c r="F124" s="52">
        <f t="shared" si="0"/>
        <v>32.290702430413539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929.06</v>
      </c>
      <c r="E128" s="51">
        <f t="shared" si="29"/>
        <v>300</v>
      </c>
      <c r="F128" s="52">
        <f t="shared" si="0"/>
        <v>32.290702430413539</v>
      </c>
    </row>
    <row r="129" spans="1:6" ht="12.75" customHeight="1" x14ac:dyDescent="0.2">
      <c r="A129" s="53">
        <v>6631</v>
      </c>
      <c r="B129" s="86" t="s">
        <v>304</v>
      </c>
      <c r="C129" s="50" t="s">
        <v>305</v>
      </c>
      <c r="D129" s="242">
        <v>929.06</v>
      </c>
      <c r="E129" s="242">
        <v>300</v>
      </c>
      <c r="F129" s="52">
        <f t="shared" si="0"/>
        <v>32.290702430413539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973130.01</v>
      </c>
      <c r="E133" s="51">
        <f t="shared" si="30"/>
        <v>1121883.04</v>
      </c>
      <c r="F133" s="52">
        <f t="shared" ref="F133:F223" si="31">IF(D133&lt;&gt;0,IF(E133/D133&gt;=100,"&gt;&gt;100",E133/D133*100),"-")</f>
        <v>115.28603870720214</v>
      </c>
    </row>
    <row r="134" spans="1:6" ht="24" x14ac:dyDescent="0.2">
      <c r="A134" s="53">
        <v>671</v>
      </c>
      <c r="B134" s="232" t="s">
        <v>314</v>
      </c>
      <c r="C134" s="50" t="s">
        <v>315</v>
      </c>
      <c r="D134" s="51">
        <f t="shared" ref="D134:E134" si="32">SUM(D135:D137)</f>
        <v>973130.01</v>
      </c>
      <c r="E134" s="51">
        <f t="shared" si="32"/>
        <v>1121883.04</v>
      </c>
      <c r="F134" s="52">
        <f t="shared" si="31"/>
        <v>115.28603870720214</v>
      </c>
    </row>
    <row r="135" spans="1:6" ht="12.75" customHeight="1" x14ac:dyDescent="0.2">
      <c r="A135" s="53">
        <v>6711</v>
      </c>
      <c r="B135" s="85" t="s">
        <v>316</v>
      </c>
      <c r="C135" s="50" t="s">
        <v>317</v>
      </c>
      <c r="D135" s="242">
        <v>943065.46</v>
      </c>
      <c r="E135" s="242">
        <v>1121883.04</v>
      </c>
      <c r="F135" s="52">
        <f t="shared" si="31"/>
        <v>118.96131155095004</v>
      </c>
    </row>
    <row r="136" spans="1:6" ht="24" x14ac:dyDescent="0.2">
      <c r="A136" s="53">
        <v>6712</v>
      </c>
      <c r="B136" s="232" t="s">
        <v>318</v>
      </c>
      <c r="C136" s="50" t="s">
        <v>319</v>
      </c>
      <c r="D136" s="242">
        <v>30064.55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1548802.2700000003</v>
      </c>
      <c r="E151" s="51">
        <f t="shared" si="35"/>
        <v>1712300.47</v>
      </c>
      <c r="F151" s="52">
        <f t="shared" si="31"/>
        <v>110.55642822630934</v>
      </c>
    </row>
    <row r="152" spans="1:6" ht="12.75" customHeight="1" x14ac:dyDescent="0.2">
      <c r="A152" s="53">
        <v>31</v>
      </c>
      <c r="B152" s="85" t="s">
        <v>349</v>
      </c>
      <c r="C152" s="50" t="s">
        <v>350</v>
      </c>
      <c r="D152" s="51">
        <f t="shared" ref="D152:E152" si="36">D153+D158+D159</f>
        <v>1089186.3999999999</v>
      </c>
      <c r="E152" s="51">
        <f t="shared" si="36"/>
        <v>1229178.73</v>
      </c>
      <c r="F152" s="52">
        <f t="shared" si="31"/>
        <v>112.8529267350382</v>
      </c>
    </row>
    <row r="153" spans="1:6" ht="12.75" customHeight="1" x14ac:dyDescent="0.2">
      <c r="A153" s="53">
        <v>311</v>
      </c>
      <c r="B153" s="85" t="s">
        <v>351</v>
      </c>
      <c r="C153" s="50" t="s">
        <v>352</v>
      </c>
      <c r="D153" s="51">
        <f t="shared" ref="D153:E153" si="37">SUM(D154:D157)</f>
        <v>892703.11</v>
      </c>
      <c r="E153" s="51">
        <f t="shared" si="37"/>
        <v>1010579.57</v>
      </c>
      <c r="F153" s="52">
        <f t="shared" si="31"/>
        <v>113.20444150799473</v>
      </c>
    </row>
    <row r="154" spans="1:6" ht="12.75" customHeight="1" x14ac:dyDescent="0.2">
      <c r="A154" s="53">
        <v>3111</v>
      </c>
      <c r="B154" s="85" t="s">
        <v>353</v>
      </c>
      <c r="C154" s="50" t="s">
        <v>354</v>
      </c>
      <c r="D154" s="242">
        <v>681557.87</v>
      </c>
      <c r="E154" s="242">
        <v>788233.63</v>
      </c>
      <c r="F154" s="52">
        <f t="shared" si="31"/>
        <v>115.65175382686139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9377.58</v>
      </c>
      <c r="E156" s="242">
        <v>6525.85</v>
      </c>
      <c r="F156" s="52">
        <f t="shared" si="31"/>
        <v>69.589915521915032</v>
      </c>
    </row>
    <row r="157" spans="1:6" ht="12.75" customHeight="1" x14ac:dyDescent="0.2">
      <c r="A157" s="53">
        <v>3114</v>
      </c>
      <c r="B157" s="85" t="s">
        <v>359</v>
      </c>
      <c r="C157" s="50" t="s">
        <v>360</v>
      </c>
      <c r="D157" s="242">
        <v>201767.66</v>
      </c>
      <c r="E157" s="242">
        <v>215820.09</v>
      </c>
      <c r="F157" s="52">
        <f t="shared" si="31"/>
        <v>106.96465925213188</v>
      </c>
    </row>
    <row r="158" spans="1:6" ht="12.75" customHeight="1" x14ac:dyDescent="0.2">
      <c r="A158" s="53">
        <v>312</v>
      </c>
      <c r="B158" s="85" t="s">
        <v>361</v>
      </c>
      <c r="C158" s="50" t="s">
        <v>362</v>
      </c>
      <c r="D158" s="242">
        <v>49220.04</v>
      </c>
      <c r="E158" s="242">
        <v>51853.42</v>
      </c>
      <c r="F158" s="52">
        <f t="shared" si="31"/>
        <v>105.35021913838347</v>
      </c>
    </row>
    <row r="159" spans="1:6" ht="12.75" customHeight="1" x14ac:dyDescent="0.2">
      <c r="A159" s="53">
        <v>313</v>
      </c>
      <c r="B159" s="85" t="s">
        <v>363</v>
      </c>
      <c r="C159" s="50" t="s">
        <v>364</v>
      </c>
      <c r="D159" s="51">
        <f t="shared" ref="D159:E159" si="38">SUM(D160:D162)</f>
        <v>147263.25</v>
      </c>
      <c r="E159" s="51">
        <f t="shared" si="38"/>
        <v>166745.74</v>
      </c>
      <c r="F159" s="52">
        <f t="shared" si="31"/>
        <v>113.22970259042904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147263.25</v>
      </c>
      <c r="E161" s="242">
        <v>166745.74</v>
      </c>
      <c r="F161" s="52">
        <f t="shared" si="31"/>
        <v>113.22970259042904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385659.12</v>
      </c>
      <c r="E163" s="51">
        <f t="shared" si="39"/>
        <v>420922.23</v>
      </c>
      <c r="F163" s="52">
        <f t="shared" si="31"/>
        <v>109.14359551512744</v>
      </c>
    </row>
    <row r="164" spans="1:6" ht="12.75" customHeight="1" x14ac:dyDescent="0.2">
      <c r="A164" s="53">
        <v>321</v>
      </c>
      <c r="B164" s="85" t="s">
        <v>372</v>
      </c>
      <c r="C164" s="50" t="s">
        <v>373</v>
      </c>
      <c r="D164" s="51">
        <f t="shared" ref="D164:E164" si="40">SUM(D165:D168)</f>
        <v>29531.62</v>
      </c>
      <c r="E164" s="51">
        <f t="shared" si="40"/>
        <v>22682.079999999998</v>
      </c>
      <c r="F164" s="52">
        <f t="shared" si="31"/>
        <v>76.806081075132354</v>
      </c>
    </row>
    <row r="165" spans="1:6" ht="12.75" customHeight="1" x14ac:dyDescent="0.2">
      <c r="A165" s="53">
        <v>3211</v>
      </c>
      <c r="B165" s="85" t="s">
        <v>374</v>
      </c>
      <c r="C165" s="50" t="s">
        <v>375</v>
      </c>
      <c r="D165" s="242">
        <v>1961.88</v>
      </c>
      <c r="E165" s="242">
        <v>2342.66</v>
      </c>
      <c r="F165" s="52">
        <f t="shared" si="31"/>
        <v>119.40893428752013</v>
      </c>
    </row>
    <row r="166" spans="1:6" ht="12.75" customHeight="1" x14ac:dyDescent="0.2">
      <c r="A166" s="53">
        <v>3212</v>
      </c>
      <c r="B166" s="85" t="s">
        <v>376</v>
      </c>
      <c r="C166" s="50" t="s">
        <v>377</v>
      </c>
      <c r="D166" s="242">
        <v>26838.3</v>
      </c>
      <c r="E166" s="242">
        <v>18812.48</v>
      </c>
      <c r="F166" s="52">
        <f t="shared" si="31"/>
        <v>70.095646892686943</v>
      </c>
    </row>
    <row r="167" spans="1:6" ht="12.75" customHeight="1" x14ac:dyDescent="0.2">
      <c r="A167" s="53">
        <v>3213</v>
      </c>
      <c r="B167" s="85" t="s">
        <v>378</v>
      </c>
      <c r="C167" s="50" t="s">
        <v>379</v>
      </c>
      <c r="D167" s="242">
        <v>731.44</v>
      </c>
      <c r="E167" s="242">
        <v>1526.94</v>
      </c>
      <c r="F167" s="52">
        <f t="shared" si="31"/>
        <v>208.75806628021439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233025.75</v>
      </c>
      <c r="E169" s="51">
        <f t="shared" si="41"/>
        <v>276871.77</v>
      </c>
      <c r="F169" s="52">
        <f t="shared" si="31"/>
        <v>118.81595488910561</v>
      </c>
    </row>
    <row r="170" spans="1:6" ht="12.75" customHeight="1" x14ac:dyDescent="0.2">
      <c r="A170" s="53">
        <v>3221</v>
      </c>
      <c r="B170" s="85" t="s">
        <v>384</v>
      </c>
      <c r="C170" s="50" t="s">
        <v>385</v>
      </c>
      <c r="D170" s="242">
        <v>26808.98</v>
      </c>
      <c r="E170" s="242">
        <v>39553.99</v>
      </c>
      <c r="F170" s="52">
        <f t="shared" si="31"/>
        <v>147.54007798879329</v>
      </c>
    </row>
    <row r="171" spans="1:6" ht="12.75" customHeight="1" x14ac:dyDescent="0.2">
      <c r="A171" s="53">
        <v>3222</v>
      </c>
      <c r="B171" s="85" t="s">
        <v>386</v>
      </c>
      <c r="C171" s="50" t="s">
        <v>387</v>
      </c>
      <c r="D171" s="242">
        <v>103789.21</v>
      </c>
      <c r="E171" s="242">
        <v>131174.48000000001</v>
      </c>
      <c r="F171" s="52">
        <f t="shared" si="31"/>
        <v>126.3854691638948</v>
      </c>
    </row>
    <row r="172" spans="1:6" ht="12.75" customHeight="1" x14ac:dyDescent="0.2">
      <c r="A172" s="53">
        <v>3223</v>
      </c>
      <c r="B172" s="85" t="s">
        <v>388</v>
      </c>
      <c r="C172" s="50" t="s">
        <v>389</v>
      </c>
      <c r="D172" s="242">
        <v>87128.87</v>
      </c>
      <c r="E172" s="242">
        <v>92486.29</v>
      </c>
      <c r="F172" s="52">
        <f t="shared" si="31"/>
        <v>106.14884595656984</v>
      </c>
    </row>
    <row r="173" spans="1:6" ht="12.75" customHeight="1" x14ac:dyDescent="0.2">
      <c r="A173" s="53">
        <v>3224</v>
      </c>
      <c r="B173" s="85" t="s">
        <v>390</v>
      </c>
      <c r="C173" s="50" t="s">
        <v>391</v>
      </c>
      <c r="D173" s="242">
        <v>3682.18</v>
      </c>
      <c r="E173" s="242">
        <v>1704.27</v>
      </c>
      <c r="F173" s="52">
        <f t="shared" si="31"/>
        <v>46.284266385673703</v>
      </c>
    </row>
    <row r="174" spans="1:6" ht="12.75" customHeight="1" x14ac:dyDescent="0.2">
      <c r="A174" s="53">
        <v>3225</v>
      </c>
      <c r="B174" s="85" t="s">
        <v>392</v>
      </c>
      <c r="C174" s="50" t="s">
        <v>393</v>
      </c>
      <c r="D174" s="242">
        <v>8964.7199999999993</v>
      </c>
      <c r="E174" s="242">
        <v>8655.4699999999993</v>
      </c>
      <c r="F174" s="52">
        <f t="shared" si="31"/>
        <v>96.550366324882432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2651.79</v>
      </c>
      <c r="E176" s="242">
        <v>3297.27</v>
      </c>
      <c r="F176" s="52">
        <f t="shared" si="31"/>
        <v>124.34129399386829</v>
      </c>
    </row>
    <row r="177" spans="1:6" ht="12.75" customHeight="1" x14ac:dyDescent="0.2">
      <c r="A177" s="53">
        <v>323</v>
      </c>
      <c r="B177" s="85" t="s">
        <v>398</v>
      </c>
      <c r="C177" s="50" t="s">
        <v>399</v>
      </c>
      <c r="D177" s="51">
        <f t="shared" ref="D177:E177" si="42">SUM(D178:D186)</f>
        <v>121510.29999999997</v>
      </c>
      <c r="E177" s="51">
        <f t="shared" si="42"/>
        <v>119508.90999999999</v>
      </c>
      <c r="F177" s="52">
        <f t="shared" si="31"/>
        <v>98.352905062369217</v>
      </c>
    </row>
    <row r="178" spans="1:6" ht="12.75" customHeight="1" x14ac:dyDescent="0.2">
      <c r="A178" s="53">
        <v>3231</v>
      </c>
      <c r="B178" s="85" t="s">
        <v>400</v>
      </c>
      <c r="C178" s="50" t="s">
        <v>401</v>
      </c>
      <c r="D178" s="242">
        <v>3443.62</v>
      </c>
      <c r="E178" s="242">
        <v>3580.68</v>
      </c>
      <c r="F178" s="52">
        <f t="shared" si="31"/>
        <v>103.9801139498551</v>
      </c>
    </row>
    <row r="179" spans="1:6" ht="12.75" customHeight="1" x14ac:dyDescent="0.2">
      <c r="A179" s="53">
        <v>3232</v>
      </c>
      <c r="B179" s="85" t="s">
        <v>402</v>
      </c>
      <c r="C179" s="50" t="s">
        <v>403</v>
      </c>
      <c r="D179" s="242">
        <v>19645.22</v>
      </c>
      <c r="E179" s="242">
        <v>15715.31</v>
      </c>
      <c r="F179" s="52">
        <f t="shared" si="31"/>
        <v>79.995591802993289</v>
      </c>
    </row>
    <row r="180" spans="1:6" ht="12.75" customHeight="1" x14ac:dyDescent="0.2">
      <c r="A180" s="53">
        <v>3233</v>
      </c>
      <c r="B180" s="85" t="s">
        <v>404</v>
      </c>
      <c r="C180" s="50" t="s">
        <v>405</v>
      </c>
      <c r="D180" s="242">
        <v>3695.26</v>
      </c>
      <c r="E180" s="242">
        <v>2745.63</v>
      </c>
      <c r="F180" s="52">
        <f t="shared" si="31"/>
        <v>74.301402337048003</v>
      </c>
    </row>
    <row r="181" spans="1:6" ht="12.75" customHeight="1" x14ac:dyDescent="0.2">
      <c r="A181" s="53">
        <v>3234</v>
      </c>
      <c r="B181" s="85" t="s">
        <v>406</v>
      </c>
      <c r="C181" s="50" t="s">
        <v>407</v>
      </c>
      <c r="D181" s="242">
        <v>18003.689999999999</v>
      </c>
      <c r="E181" s="242">
        <v>24907.59</v>
      </c>
      <c r="F181" s="52">
        <f t="shared" si="31"/>
        <v>138.34713883653853</v>
      </c>
    </row>
    <row r="182" spans="1:6" ht="12.75" customHeight="1" x14ac:dyDescent="0.2">
      <c r="A182" s="53">
        <v>3235</v>
      </c>
      <c r="B182" s="85" t="s">
        <v>408</v>
      </c>
      <c r="C182" s="50" t="s">
        <v>409</v>
      </c>
      <c r="D182" s="242">
        <v>53620.01</v>
      </c>
      <c r="E182" s="242">
        <v>49246.66</v>
      </c>
      <c r="F182" s="52">
        <f t="shared" si="31"/>
        <v>91.843809801602049</v>
      </c>
    </row>
    <row r="183" spans="1:6" ht="12.75" customHeight="1" x14ac:dyDescent="0.2">
      <c r="A183" s="53">
        <v>3236</v>
      </c>
      <c r="B183" s="85" t="s">
        <v>410</v>
      </c>
      <c r="C183" s="50" t="s">
        <v>411</v>
      </c>
      <c r="D183" s="242">
        <v>6299.73</v>
      </c>
      <c r="E183" s="242">
        <v>6826.17</v>
      </c>
      <c r="F183" s="52">
        <f t="shared" si="31"/>
        <v>108.35654861398822</v>
      </c>
    </row>
    <row r="184" spans="1:6" ht="12.75" customHeight="1" x14ac:dyDescent="0.2">
      <c r="A184" s="53">
        <v>3237</v>
      </c>
      <c r="B184" s="85" t="s">
        <v>412</v>
      </c>
      <c r="C184" s="50" t="s">
        <v>413</v>
      </c>
      <c r="D184" s="242">
        <v>13360.54</v>
      </c>
      <c r="E184" s="242">
        <v>12835.32</v>
      </c>
      <c r="F184" s="52">
        <f t="shared" si="31"/>
        <v>96.068871467770009</v>
      </c>
    </row>
    <row r="185" spans="1:6" ht="12.75" customHeight="1" x14ac:dyDescent="0.2">
      <c r="A185" s="53">
        <v>3238</v>
      </c>
      <c r="B185" s="85" t="s">
        <v>414</v>
      </c>
      <c r="C185" s="50" t="s">
        <v>415</v>
      </c>
      <c r="D185" s="242">
        <v>1695.87</v>
      </c>
      <c r="E185" s="242">
        <v>663</v>
      </c>
      <c r="F185" s="52">
        <f t="shared" si="31"/>
        <v>39.094977799005818</v>
      </c>
    </row>
    <row r="186" spans="1:6" ht="12.75" customHeight="1" x14ac:dyDescent="0.2">
      <c r="A186" s="53">
        <v>3239</v>
      </c>
      <c r="B186" s="85" t="s">
        <v>416</v>
      </c>
      <c r="C186" s="50" t="s">
        <v>417</v>
      </c>
      <c r="D186" s="242">
        <v>1746.36</v>
      </c>
      <c r="E186" s="242">
        <v>2988.55</v>
      </c>
      <c r="F186" s="52">
        <f t="shared" si="31"/>
        <v>171.1302366064271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1591.45</v>
      </c>
      <c r="E188" s="51">
        <f t="shared" si="43"/>
        <v>1859.4699999999998</v>
      </c>
      <c r="F188" s="52">
        <f t="shared" si="31"/>
        <v>116.84124540513368</v>
      </c>
    </row>
    <row r="189" spans="1:6" ht="12.75" customHeight="1" x14ac:dyDescent="0.2">
      <c r="A189" s="53">
        <v>3291</v>
      </c>
      <c r="B189" s="232" t="s">
        <v>422</v>
      </c>
      <c r="C189" s="50" t="s">
        <v>423</v>
      </c>
      <c r="D189" s="242">
        <v>937.34</v>
      </c>
      <c r="E189" s="242">
        <v>671.94</v>
      </c>
      <c r="F189" s="52">
        <f t="shared" si="31"/>
        <v>71.685834382401268</v>
      </c>
    </row>
    <row r="190" spans="1:6" ht="12.75" customHeight="1" x14ac:dyDescent="0.2">
      <c r="A190" s="53">
        <v>3292</v>
      </c>
      <c r="B190" s="85" t="s">
        <v>424</v>
      </c>
      <c r="C190" s="50" t="s">
        <v>425</v>
      </c>
      <c r="D190" s="242">
        <v>654.11</v>
      </c>
      <c r="E190" s="242">
        <v>497.39</v>
      </c>
      <c r="F190" s="52">
        <f t="shared" si="31"/>
        <v>76.040727094831141</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690.14</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1988.85</v>
      </c>
      <c r="E196" s="51">
        <f t="shared" si="44"/>
        <v>1392.91</v>
      </c>
      <c r="F196" s="52">
        <f t="shared" si="31"/>
        <v>70.035950423611638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1988.85</v>
      </c>
      <c r="E210" s="51">
        <f t="shared" si="47"/>
        <v>1392.91</v>
      </c>
      <c r="F210" s="52">
        <f t="shared" si="31"/>
        <v>70.035950423611638</v>
      </c>
    </row>
    <row r="211" spans="1:6" ht="12.75" customHeight="1" x14ac:dyDescent="0.2">
      <c r="A211" s="53">
        <v>3431</v>
      </c>
      <c r="B211" s="232" t="s">
        <v>466</v>
      </c>
      <c r="C211" s="50" t="s">
        <v>467</v>
      </c>
      <c r="D211" s="242">
        <v>1325.24</v>
      </c>
      <c r="E211" s="242">
        <v>1237.43</v>
      </c>
      <c r="F211" s="52">
        <f t="shared" si="31"/>
        <v>93.37403036431138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663.61</v>
      </c>
      <c r="E214" s="242">
        <v>155.47999999999999</v>
      </c>
      <c r="F214" s="52">
        <f t="shared" si="31"/>
        <v>23.429423908621025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48031.61</v>
      </c>
      <c r="E224" s="51">
        <f t="shared" si="51"/>
        <v>33397.54</v>
      </c>
      <c r="F224" s="52">
        <f t="shared" ref="F224:F235" si="52">IF(D224&lt;&gt;0,IF(E224/D224&gt;=100,"&gt;&gt;100",E224/D224*100),"-")</f>
        <v>69.532418338673224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48031.61</v>
      </c>
      <c r="E247" s="51">
        <f t="shared" si="62"/>
        <v>33397.54</v>
      </c>
      <c r="F247" s="52">
        <f t="shared" si="61"/>
        <v>69.532418338673224</v>
      </c>
    </row>
    <row r="248" spans="1:6" ht="12.75" customHeight="1" x14ac:dyDescent="0.2">
      <c r="A248" s="53" t="s">
        <v>540</v>
      </c>
      <c r="B248" s="85" t="s">
        <v>202</v>
      </c>
      <c r="C248" s="50" t="s">
        <v>540</v>
      </c>
      <c r="D248" s="242">
        <v>48031.61</v>
      </c>
      <c r="E248" s="242">
        <v>33397.54</v>
      </c>
      <c r="F248" s="52">
        <f t="shared" si="61"/>
        <v>69.532418338673224</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23936.29</v>
      </c>
      <c r="E252" s="51">
        <f t="shared" si="63"/>
        <v>27409.06</v>
      </c>
      <c r="F252" s="52">
        <f t="shared" ref="F252:F258" si="64">IF(D252&lt;&gt;0,IF(E252/D252&gt;=100,"&gt;&gt;100",E252/D252*100),"-")</f>
        <v>114.50838872690797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23936.29</v>
      </c>
      <c r="E259" s="51">
        <f t="shared" si="66"/>
        <v>27409.06</v>
      </c>
      <c r="F259" s="52">
        <f t="shared" ref="F259:F262" si="67">IF(D259&lt;&gt;0,IF(E259/D259&gt;=100,"&gt;&gt;100",E259/D259*100),"-")</f>
        <v>114.50838872690797</v>
      </c>
    </row>
    <row r="260" spans="1:6" ht="12.75" customHeight="1" x14ac:dyDescent="0.2">
      <c r="A260" s="53">
        <v>3721</v>
      </c>
      <c r="B260" s="85" t="s">
        <v>560</v>
      </c>
      <c r="C260" s="50" t="s">
        <v>561</v>
      </c>
      <c r="D260" s="242">
        <v>23883.47</v>
      </c>
      <c r="E260" s="242">
        <v>26138.38</v>
      </c>
      <c r="F260" s="52">
        <f t="shared" si="67"/>
        <v>109.44129977762861</v>
      </c>
    </row>
    <row r="261" spans="1:6" ht="12.75" customHeight="1" x14ac:dyDescent="0.2">
      <c r="A261" s="53">
        <v>3722</v>
      </c>
      <c r="B261" s="85" t="s">
        <v>562</v>
      </c>
      <c r="C261" s="50" t="s">
        <v>563</v>
      </c>
      <c r="D261" s="242">
        <v>52.82</v>
      </c>
      <c r="E261" s="242">
        <v>1270.68</v>
      </c>
      <c r="F261" s="52">
        <f t="shared" si="67"/>
        <v>2405.6796667928816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1548802.2700000003</v>
      </c>
      <c r="E289" s="51">
        <f t="shared" si="79"/>
        <v>1712300.47</v>
      </c>
      <c r="F289" s="52">
        <f t="shared" si="76"/>
        <v>110.55642822630934</v>
      </c>
    </row>
    <row r="290" spans="1:6" ht="12.75" customHeight="1" x14ac:dyDescent="0.2">
      <c r="A290" s="53" t="s">
        <v>609</v>
      </c>
      <c r="B290" s="85" t="s">
        <v>620</v>
      </c>
      <c r="C290" s="50" t="s">
        <v>621</v>
      </c>
      <c r="D290" s="51">
        <f>IF(D6&gt;=D289,D6-D289,0)</f>
        <v>35665.789999999804</v>
      </c>
      <c r="E290" s="51">
        <f>IF(E6&gt;=E289,E6-E289,0)</f>
        <v>0</v>
      </c>
      <c r="F290" s="52">
        <f t="shared" si="76"/>
        <v>0</v>
      </c>
    </row>
    <row r="291" spans="1:6" ht="12.75" customHeight="1" x14ac:dyDescent="0.2">
      <c r="A291" s="53" t="s">
        <v>609</v>
      </c>
      <c r="B291" s="85" t="s">
        <v>622</v>
      </c>
      <c r="C291" s="50" t="s">
        <v>623</v>
      </c>
      <c r="D291" s="51">
        <f>IF(D289&gt;=D6,D289-D6,0)</f>
        <v>0</v>
      </c>
      <c r="E291" s="51">
        <f>IF(E289&gt;=E6,E289-E6,0)</f>
        <v>3335.9399999999441</v>
      </c>
      <c r="F291" s="52" t="str">
        <f t="shared" si="76"/>
        <v>-</v>
      </c>
    </row>
    <row r="292" spans="1:6" ht="12.75" customHeight="1" x14ac:dyDescent="0.2">
      <c r="A292" s="53">
        <v>92211</v>
      </c>
      <c r="B292" s="85" t="s">
        <v>624</v>
      </c>
      <c r="C292" s="50" t="s">
        <v>625</v>
      </c>
      <c r="D292" s="242">
        <v>20057.71</v>
      </c>
      <c r="E292" s="242">
        <v>20915.3</v>
      </c>
      <c r="F292" s="52">
        <f t="shared" si="76"/>
        <v>104.27561271949787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3132.73</v>
      </c>
      <c r="E294" s="242">
        <v>1673.68</v>
      </c>
      <c r="F294" s="52">
        <f t="shared" si="76"/>
        <v>53.425606419959593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34617.020000000004</v>
      </c>
      <c r="E350" s="51">
        <f t="shared" si="95"/>
        <v>424.42</v>
      </c>
      <c r="F350" s="52">
        <f t="shared" si="81"/>
        <v>1.226044298440478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34617.020000000004</v>
      </c>
      <c r="E363" s="51">
        <f t="shared" si="99"/>
        <v>424.42</v>
      </c>
      <c r="F363" s="52">
        <f t="shared" si="81"/>
        <v>1.226044298440478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34617.020000000004</v>
      </c>
      <c r="E369" s="51">
        <f t="shared" si="101"/>
        <v>424.42</v>
      </c>
      <c r="F369" s="52">
        <f t="shared" si="81"/>
        <v>1.226044298440478</v>
      </c>
    </row>
    <row r="370" spans="1:6" ht="12.75" customHeight="1" x14ac:dyDescent="0.2">
      <c r="A370" s="53">
        <v>4221</v>
      </c>
      <c r="B370" s="85" t="s">
        <v>675</v>
      </c>
      <c r="C370" s="50" t="s">
        <v>767</v>
      </c>
      <c r="D370" s="242">
        <v>3486.81</v>
      </c>
      <c r="E370" s="242">
        <v>424.42</v>
      </c>
      <c r="F370" s="52">
        <f t="shared" si="81"/>
        <v>12.172157358731907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1418.97</v>
      </c>
      <c r="E372" s="242"/>
      <c r="F372" s="52">
        <f t="shared" si="81"/>
        <v>0</v>
      </c>
    </row>
    <row r="373" spans="1:6" ht="12.75" customHeight="1" x14ac:dyDescent="0.2">
      <c r="A373" s="53">
        <v>4224</v>
      </c>
      <c r="B373" s="85" t="s">
        <v>681</v>
      </c>
      <c r="C373" s="50" t="s">
        <v>771</v>
      </c>
      <c r="D373" s="242">
        <v>405.86</v>
      </c>
      <c r="E373" s="242"/>
      <c r="F373" s="52">
        <f t="shared" si="81"/>
        <v>0</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29305.38</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34617.020000000004</v>
      </c>
      <c r="E408" s="51">
        <f t="shared" si="111"/>
        <v>424.42</v>
      </c>
      <c r="F408" s="52">
        <f t="shared" si="81"/>
        <v>1.226044298440478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1584468.06</v>
      </c>
      <c r="E412" s="51">
        <f>E6+E298</f>
        <v>1708964.53</v>
      </c>
      <c r="F412" s="52">
        <f t="shared" si="81"/>
        <v>107.85730385754826</v>
      </c>
    </row>
    <row r="413" spans="1:6" ht="12.75" customHeight="1" x14ac:dyDescent="0.2">
      <c r="A413" s="53" t="s">
        <v>609</v>
      </c>
      <c r="B413" s="85" t="s">
        <v>832</v>
      </c>
      <c r="C413" s="50" t="s">
        <v>833</v>
      </c>
      <c r="D413" s="51">
        <f t="shared" ref="D413:E413" si="112">D289+D350</f>
        <v>1583419.2900000003</v>
      </c>
      <c r="E413" s="51">
        <f t="shared" si="112"/>
        <v>1712724.89</v>
      </c>
      <c r="F413" s="52">
        <f t="shared" si="81"/>
        <v>108.16622614216097</v>
      </c>
    </row>
    <row r="414" spans="1:6" ht="12.75" customHeight="1" x14ac:dyDescent="0.2">
      <c r="A414" s="53" t="s">
        <v>609</v>
      </c>
      <c r="B414" s="85" t="s">
        <v>834</v>
      </c>
      <c r="C414" s="50" t="s">
        <v>835</v>
      </c>
      <c r="D414" s="51">
        <f t="shared" ref="D414:E414" si="113">IF(D412&gt;=D413,D412-D413,0)</f>
        <v>1048.7699999997858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3760.3599999998696</v>
      </c>
      <c r="F415" s="52" t="str">
        <f t="shared" si="81"/>
        <v>-</v>
      </c>
    </row>
    <row r="416" spans="1:6" ht="12.75" customHeight="1" x14ac:dyDescent="0.2">
      <c r="A416" s="60" t="s">
        <v>838</v>
      </c>
      <c r="B416" s="232" t="s">
        <v>839</v>
      </c>
      <c r="C416" s="61" t="s">
        <v>840</v>
      </c>
      <c r="D416" s="51">
        <f t="shared" ref="D416:E416" si="115">IF(D292-D293+D409-D410&gt;=0,D292-D293+D409-D410,0)</f>
        <v>20057.71</v>
      </c>
      <c r="E416" s="51">
        <f t="shared" si="115"/>
        <v>20915.3</v>
      </c>
      <c r="F416" s="52">
        <f t="shared" si="81"/>
        <v>104.27561271949787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3132.73</v>
      </c>
      <c r="E418" s="62">
        <f t="shared" si="117"/>
        <v>1673.68</v>
      </c>
      <c r="F418" s="57">
        <f t="shared" si="81"/>
        <v>53.425606419959593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1584468.06</v>
      </c>
      <c r="E639" s="51">
        <f t="shared" si="180"/>
        <v>1708964.53</v>
      </c>
      <c r="F639" s="52">
        <f t="shared" si="119"/>
        <v>107.85730385754826</v>
      </c>
    </row>
    <row r="640" spans="1:6" ht="12.75" customHeight="1" x14ac:dyDescent="0.2">
      <c r="A640" s="53" t="s">
        <v>609</v>
      </c>
      <c r="B640" s="85" t="s">
        <v>1278</v>
      </c>
      <c r="C640" s="50" t="s">
        <v>1279</v>
      </c>
      <c r="D640" s="51">
        <f t="shared" ref="D640:E640" si="181">D413+D528</f>
        <v>1583419.2900000003</v>
      </c>
      <c r="E640" s="51">
        <f t="shared" si="181"/>
        <v>1712724.89</v>
      </c>
      <c r="F640" s="52">
        <f t="shared" si="119"/>
        <v>108.16622614216097</v>
      </c>
    </row>
    <row r="641" spans="1:6" ht="12.75" customHeight="1" x14ac:dyDescent="0.2">
      <c r="A641" s="53" t="s">
        <v>609</v>
      </c>
      <c r="B641" s="85" t="s">
        <v>1280</v>
      </c>
      <c r="C641" s="50" t="s">
        <v>1281</v>
      </c>
      <c r="D641" s="51">
        <f t="shared" ref="D641:E641" si="182">IF(D639&gt;=D640,D639-D640,0)</f>
        <v>1048.7699999997858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3760.3599999998696</v>
      </c>
      <c r="F642" s="52" t="str">
        <f t="shared" si="119"/>
        <v>-</v>
      </c>
    </row>
    <row r="643" spans="1:6" ht="24" x14ac:dyDescent="0.2">
      <c r="A643" s="60" t="s">
        <v>1284</v>
      </c>
      <c r="B643" s="85" t="s">
        <v>1285</v>
      </c>
      <c r="C643" s="61" t="s">
        <v>1284</v>
      </c>
      <c r="D643" s="51">
        <f t="shared" ref="D643:E643" si="184">IF(D416-D417+D637-D638&gt;=0,D416-D417+D637-D638,0)</f>
        <v>20057.71</v>
      </c>
      <c r="E643" s="51">
        <f t="shared" si="184"/>
        <v>20915.3</v>
      </c>
      <c r="F643" s="52">
        <f t="shared" si="119"/>
        <v>104.27561271949787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21106.479999999785</v>
      </c>
      <c r="E645" s="51">
        <f t="shared" si="186"/>
        <v>17154.94000000013</v>
      </c>
      <c r="F645" s="52">
        <f t="shared" si="119"/>
        <v>81.278071947573935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113780.87</v>
      </c>
      <c r="E647" s="243">
        <v>125212.79</v>
      </c>
      <c r="F647" s="57">
        <f t="shared" si="119"/>
        <v>110.04731287429952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29034.61</v>
      </c>
      <c r="E649" s="242">
        <v>40480.53</v>
      </c>
      <c r="F649" s="52">
        <f t="shared" ref="F649:F724" si="188">IF(D649&lt;&gt;0,IF(E649/D649&gt;=100,"&gt;&gt;100",E649/D649*100),"-")</f>
        <v>139.42164196453817</v>
      </c>
    </row>
    <row r="650" spans="1:6" ht="12.75" customHeight="1" x14ac:dyDescent="0.2">
      <c r="A650" s="53" t="s">
        <v>1297</v>
      </c>
      <c r="B650" s="85" t="s">
        <v>1298</v>
      </c>
      <c r="C650" s="50" t="s">
        <v>1297</v>
      </c>
      <c r="D650" s="242">
        <v>2082634.3</v>
      </c>
      <c r="E650" s="242">
        <v>2253766.62</v>
      </c>
      <c r="F650" s="52">
        <f t="shared" si="188"/>
        <v>108.21710849571622</v>
      </c>
    </row>
    <row r="651" spans="1:6" ht="12.75" customHeight="1" x14ac:dyDescent="0.2">
      <c r="A651" s="53" t="s">
        <v>1299</v>
      </c>
      <c r="B651" s="85" t="s">
        <v>1300</v>
      </c>
      <c r="C651" s="50" t="s">
        <v>1299</v>
      </c>
      <c r="D651" s="242">
        <v>2071188.4</v>
      </c>
      <c r="E651" s="242">
        <v>2256263.7599999998</v>
      </c>
      <c r="F651" s="52">
        <f t="shared" si="188"/>
        <v>108.93570860091724</v>
      </c>
    </row>
    <row r="652" spans="1:6" ht="24" x14ac:dyDescent="0.2">
      <c r="A652" s="53">
        <v>11</v>
      </c>
      <c r="B652" s="85" t="s">
        <v>1301</v>
      </c>
      <c r="C652" s="50" t="s">
        <v>1302</v>
      </c>
      <c r="D652" s="51">
        <f t="shared" ref="D652:E652" si="189">+D649+D650-D651</f>
        <v>40480.510000000242</v>
      </c>
      <c r="E652" s="51">
        <f t="shared" si="189"/>
        <v>37983.39000000013</v>
      </c>
      <c r="F652" s="52">
        <f t="shared" si="188"/>
        <v>93.831303014709803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69</v>
      </c>
      <c r="E654" s="262">
        <v>62</v>
      </c>
      <c r="F654" s="52">
        <f t="shared" si="188"/>
        <v>89.85507246376811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50</v>
      </c>
      <c r="E656" s="262">
        <v>48</v>
      </c>
      <c r="F656" s="52">
        <f t="shared" si="188"/>
        <v>96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1327.23</v>
      </c>
      <c r="E676" s="242">
        <v>3797.99</v>
      </c>
      <c r="F676" s="52">
        <f t="shared" si="188"/>
        <v>286.15914347927639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217403.24</v>
      </c>
      <c r="E710" s="242">
        <v>205045.24</v>
      </c>
      <c r="F710" s="52">
        <f t="shared" si="188"/>
        <v>94.315632094535488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4390.78</v>
      </c>
      <c r="F716" s="52" t="str">
        <f t="shared" si="188"/>
        <v>-</v>
      </c>
    </row>
    <row r="717" spans="1:6" ht="12.75" customHeight="1" x14ac:dyDescent="0.2">
      <c r="A717" s="53">
        <v>31215</v>
      </c>
      <c r="B717" s="85" t="s">
        <v>1414</v>
      </c>
      <c r="C717" s="50" t="s">
        <v>1415</v>
      </c>
      <c r="D717" s="242">
        <v>6220.66</v>
      </c>
      <c r="E717" s="242">
        <v>3879.23</v>
      </c>
      <c r="F717" s="52">
        <f t="shared" si="188"/>
        <v>62.360424778078219</v>
      </c>
    </row>
    <row r="718" spans="1:6" ht="12.75" customHeight="1" x14ac:dyDescent="0.2">
      <c r="A718" s="53">
        <v>32121</v>
      </c>
      <c r="B718" s="85" t="s">
        <v>1416</v>
      </c>
      <c r="C718" s="50" t="s">
        <v>1417</v>
      </c>
      <c r="D718" s="242">
        <v>26838.3</v>
      </c>
      <c r="E718" s="242">
        <v>18812.48</v>
      </c>
      <c r="F718" s="52">
        <f t="shared" si="188"/>
        <v>70.095646892686943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4962.55</v>
      </c>
      <c r="E720" s="242">
        <v>3608.6</v>
      </c>
      <c r="F720" s="52">
        <f t="shared" si="188"/>
        <v>72.716647691207143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937.34</v>
      </c>
      <c r="E725" s="242">
        <v>671.94</v>
      </c>
      <c r="F725" s="52">
        <f t="shared" ref="F725:F979" si="190">IF(D725&lt;&gt;0,IF(E725/D725&gt;=100,"&gt;&gt;100",E725/D725*100),"-")</f>
        <v>71.685834382401268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23883.47</v>
      </c>
      <c r="E816" s="242">
        <v>26138.38</v>
      </c>
      <c r="F816" s="52">
        <f t="shared" si="190"/>
        <v>109.44129977762861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52.82</v>
      </c>
      <c r="E828" s="242">
        <v>1270.68</v>
      </c>
      <c r="F828" s="52">
        <f t="shared" si="190"/>
        <v>2405.6796667928816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zoomScale="120" zoomScaleNormal="12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763279.25</v>
      </c>
      <c r="E6" s="229">
        <f t="shared" si="0"/>
        <v>696326.95</v>
      </c>
      <c r="F6" s="230">
        <f t="shared" ref="F6:F260" si="1">IF(D6&gt;0,IF(E6/D6&gt;=100,"&gt;&gt;100",E6/D6*100),"-")</f>
        <v>91.228334845995079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542948.22</v>
      </c>
      <c r="E7" s="104">
        <f t="shared" si="2"/>
        <v>491804.52999999997</v>
      </c>
      <c r="F7" s="93">
        <f t="shared" si="1"/>
        <v>90.580374312673868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217620.28</v>
      </c>
      <c r="E8" s="104">
        <f>E9+E10-E11</f>
        <v>217620.28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217620.28</v>
      </c>
      <c r="E9" s="247">
        <v>217620.28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20625.32</v>
      </c>
      <c r="E10" s="247">
        <v>20625.32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20625.32</v>
      </c>
      <c r="E11" s="247">
        <v>20625.32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312111.74999999994</v>
      </c>
      <c r="E12" s="104">
        <f t="shared" si="3"/>
        <v>271381.19</v>
      </c>
      <c r="F12" s="93">
        <f t="shared" si="1"/>
        <v>86.950007489304724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214780.14999999991</v>
      </c>
      <c r="E13" s="104">
        <f t="shared" si="4"/>
        <v>209669.32000000007</v>
      </c>
      <c r="F13" s="93">
        <f t="shared" si="1"/>
        <v>97.620436525442486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1246388.6599999999</v>
      </c>
      <c r="E15" s="247">
        <v>1246388.55</v>
      </c>
      <c r="F15" s="93">
        <f t="shared" si="1"/>
        <v>99.999991174502512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1031608.51</v>
      </c>
      <c r="E18" s="247">
        <v>1036719.23</v>
      </c>
      <c r="F18" s="93">
        <f t="shared" si="1"/>
        <v>100.49541274140906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76561.78</v>
      </c>
      <c r="E19" s="104">
        <f t="shared" si="5"/>
        <v>53400.179999999935</v>
      </c>
      <c r="F19" s="93">
        <f t="shared" si="1"/>
        <v>69.747829791835997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274896.61</v>
      </c>
      <c r="E20" s="247">
        <v>275774.56</v>
      </c>
      <c r="F20" s="93">
        <f t="shared" si="1"/>
        <v>100.31937461869755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5912.37</v>
      </c>
      <c r="E21" s="247">
        <v>6265.25</v>
      </c>
      <c r="F21" s="93">
        <f t="shared" si="1"/>
        <v>105.96850332438599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39776.160000000003</v>
      </c>
      <c r="E22" s="247">
        <v>39776.160000000003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8913.68</v>
      </c>
      <c r="E23" s="247">
        <v>9398.67</v>
      </c>
      <c r="F23" s="93">
        <f t="shared" si="1"/>
        <v>105.44096265515476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252937.04</v>
      </c>
      <c r="E28" s="247">
        <v>277814.46000000002</v>
      </c>
      <c r="F28" s="93">
        <f t="shared" si="1"/>
        <v>109.83541991319264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20769.820000000007</v>
      </c>
      <c r="E29" s="104">
        <f t="shared" si="6"/>
        <v>8311.6900000000023</v>
      </c>
      <c r="F29" s="93">
        <f t="shared" si="1"/>
        <v>40.018112819465934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93128.88</v>
      </c>
      <c r="E30" s="247">
        <v>93128.87</v>
      </c>
      <c r="F30" s="93">
        <f t="shared" si="1"/>
        <v>99.999989262192344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72359.06</v>
      </c>
      <c r="E34" s="247">
        <v>84817.18</v>
      </c>
      <c r="F34" s="93">
        <f t="shared" si="1"/>
        <v>117.21708380401846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13216.190000000002</v>
      </c>
      <c r="E52" s="104">
        <f t="shared" si="10"/>
        <v>2803.0599999999977</v>
      </c>
      <c r="F52" s="93">
        <f t="shared" si="1"/>
        <v>21.209289515359551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13216.19</v>
      </c>
      <c r="E53" s="247">
        <v>2803.06</v>
      </c>
      <c r="F53" s="93">
        <f t="shared" si="1"/>
        <v>21.209289515359568</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179556.23</v>
      </c>
      <c r="E54" s="247">
        <v>180704.77</v>
      </c>
      <c r="F54" s="93">
        <f t="shared" si="1"/>
        <v>100.63965477555415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179556.23</v>
      </c>
      <c r="E55" s="247">
        <v>180704.77</v>
      </c>
      <c r="F55" s="93">
        <f t="shared" si="1"/>
        <v>100.63965477555415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220331.02999999997</v>
      </c>
      <c r="E68" s="104">
        <f t="shared" si="13"/>
        <v>204522.41999999998</v>
      </c>
      <c r="F68" s="93">
        <f t="shared" si="1"/>
        <v>92.825064177297236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40480.51</v>
      </c>
      <c r="E69" s="104">
        <f t="shared" si="14"/>
        <v>37983.39</v>
      </c>
      <c r="F69" s="93">
        <f t="shared" si="1"/>
        <v>93.831303014710031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40480.28</v>
      </c>
      <c r="E70" s="104">
        <f t="shared" si="15"/>
        <v>37983.39</v>
      </c>
      <c r="F70" s="93">
        <f t="shared" si="1"/>
        <v>93.831836143425889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40480.28</v>
      </c>
      <c r="E72" s="247">
        <v>37983.39</v>
      </c>
      <c r="F72" s="93">
        <f t="shared" si="1"/>
        <v>93.831836143425889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0.23</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57404.11</v>
      </c>
      <c r="E78" s="104">
        <f>E79+SUM(E82:E84)-E85+E86</f>
        <v>34919.75</v>
      </c>
      <c r="F78" s="93">
        <f t="shared" si="1"/>
        <v>60.83144569265162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57404.11</v>
      </c>
      <c r="E86" s="247">
        <v>34919.75</v>
      </c>
      <c r="F86" s="93">
        <f t="shared" si="1"/>
        <v>60.83144569265162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3132.73</v>
      </c>
      <c r="E146" s="104">
        <f t="shared" si="26"/>
        <v>1673.68</v>
      </c>
      <c r="F146" s="93">
        <f t="shared" si="1"/>
        <v>53.425606419959593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3132.73</v>
      </c>
      <c r="E159" s="247">
        <v>1673.68</v>
      </c>
      <c r="F159" s="93">
        <f t="shared" si="1"/>
        <v>53.425606419959593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5532.81</v>
      </c>
      <c r="E164" s="104">
        <f t="shared" si="28"/>
        <v>4732.8100000000004</v>
      </c>
      <c r="F164" s="93">
        <f t="shared" si="1"/>
        <v>85.540801148060382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5532.81</v>
      </c>
      <c r="E166" s="247">
        <v>4732.8100000000004</v>
      </c>
      <c r="F166" s="93">
        <f t="shared" si="1"/>
        <v>85.540801148060382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113780.87</v>
      </c>
      <c r="E170" s="104">
        <f t="shared" si="29"/>
        <v>125212.79</v>
      </c>
      <c r="F170" s="93">
        <f t="shared" si="1"/>
        <v>110.04731287429952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113780.87</v>
      </c>
      <c r="E173" s="247">
        <v>125212.79</v>
      </c>
      <c r="F173" s="93">
        <f t="shared" si="1"/>
        <v>110.04731287429952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763279.24999999988</v>
      </c>
      <c r="E175" s="104">
        <f t="shared" si="30"/>
        <v>696326.95</v>
      </c>
      <c r="F175" s="93">
        <f t="shared" si="1"/>
        <v>91.228334845995093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196091.87</v>
      </c>
      <c r="E176" s="104">
        <f t="shared" si="31"/>
        <v>185693.81</v>
      </c>
      <c r="F176" s="93">
        <f t="shared" si="1"/>
        <v>94.697352827529258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196091.87</v>
      </c>
      <c r="E177" s="104">
        <f t="shared" si="32"/>
        <v>185693.81</v>
      </c>
      <c r="F177" s="93">
        <f t="shared" si="1"/>
        <v>94.697352827529258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97121.81</v>
      </c>
      <c r="E178" s="247">
        <v>104867.84</v>
      </c>
      <c r="F178" s="93">
        <f t="shared" si="1"/>
        <v>107.97558241552541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18029.93</v>
      </c>
      <c r="E179" s="247">
        <v>21014.62</v>
      </c>
      <c r="F179" s="93">
        <f t="shared" si="1"/>
        <v>116.55408534586655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5269.1</v>
      </c>
      <c r="E186" s="247">
        <v>5470</v>
      </c>
      <c r="F186" s="93">
        <f t="shared" si="1"/>
        <v>103.81279535404528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75671.03</v>
      </c>
      <c r="E188" s="247">
        <v>54341.35</v>
      </c>
      <c r="F188" s="93">
        <f t="shared" si="1"/>
        <v>71.812621025510026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567187.37999999989</v>
      </c>
      <c r="E237" s="104">
        <f t="shared" si="41"/>
        <v>510633.13999999996</v>
      </c>
      <c r="F237" s="93">
        <f t="shared" si="1"/>
        <v>90.029002408339906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542948.16999999993</v>
      </c>
      <c r="E238" s="104">
        <f t="shared" si="42"/>
        <v>491804.51999999996</v>
      </c>
      <c r="F238" s="93">
        <f t="shared" si="1"/>
        <v>90.580380812407938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542948.16999999993</v>
      </c>
      <c r="E239" s="104">
        <f t="shared" si="43"/>
        <v>491804.51999999996</v>
      </c>
      <c r="F239" s="93">
        <f t="shared" si="1"/>
        <v>90.580380812407938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537614.97</v>
      </c>
      <c r="E240" s="247">
        <v>487855.67</v>
      </c>
      <c r="F240" s="93">
        <f t="shared" si="1"/>
        <v>90.744435557663138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5333.2</v>
      </c>
      <c r="E241" s="247">
        <v>3948.85</v>
      </c>
      <c r="F241" s="93">
        <f t="shared" si="1"/>
        <v>74.042788569714247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21106.48</v>
      </c>
      <c r="E245" s="104">
        <f t="shared" si="45"/>
        <v>17154.939999999999</v>
      </c>
      <c r="F245" s="93">
        <f t="shared" si="1"/>
        <v>81.278071947572499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21106.48</v>
      </c>
      <c r="E246" s="104">
        <f t="shared" si="46"/>
        <v>17154.939999999999</v>
      </c>
      <c r="F246" s="93">
        <f t="shared" si="1"/>
        <v>81.278071947572499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21106.48</v>
      </c>
      <c r="E247" s="247">
        <v>17154.939999999999</v>
      </c>
      <c r="F247" s="93">
        <f t="shared" si="1"/>
        <v>81.278071947572499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3132.73</v>
      </c>
      <c r="E255" s="247">
        <v>1673.68</v>
      </c>
      <c r="F255" s="93">
        <f t="shared" si="1"/>
        <v>53.425606419959593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20617.41</v>
      </c>
      <c r="E259" s="104">
        <f t="shared" si="49"/>
        <v>6419.87</v>
      </c>
      <c r="F259" s="93">
        <f t="shared" si="1"/>
        <v>31.138101245500767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20617.41</v>
      </c>
      <c r="E260" s="248">
        <v>6419.87</v>
      </c>
      <c r="F260" s="97">
        <f t="shared" si="1"/>
        <v>31.138101245500767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2106.7800000000002</v>
      </c>
      <c r="E264" s="247">
        <v>1673.68</v>
      </c>
      <c r="F264" s="93">
        <f t="shared" si="50"/>
        <v>79.442561634342454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1025.95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5532.81</v>
      </c>
      <c r="E267" s="247">
        <v>4732.8100000000004</v>
      </c>
      <c r="F267" s="93">
        <f t="shared" si="50"/>
        <v>85.540801148060382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56484.6</v>
      </c>
      <c r="E268" s="247">
        <v>34000.239999999998</v>
      </c>
      <c r="F268" s="93">
        <f t="shared" si="50"/>
        <v>60.193822741065702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919.51</v>
      </c>
      <c r="E269" s="247">
        <v>919.51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1410.46</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194681.41</v>
      </c>
      <c r="E288" s="247">
        <v>185693.81</v>
      </c>
      <c r="F288" s="93">
        <f t="shared" si="50"/>
        <v>95.383431833578769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7262.33</v>
      </c>
      <c r="E295" s="247">
        <v>7262.33</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68408.7</v>
      </c>
      <c r="E302" s="247">
        <v>47079.02</v>
      </c>
      <c r="F302" s="93">
        <f t="shared" si="50"/>
        <v>68.820223158750267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1583419.29</v>
      </c>
      <c r="E129" s="81">
        <f t="shared" si="26"/>
        <v>1712724.89</v>
      </c>
      <c r="F129" s="63">
        <f t="shared" si="1"/>
        <v>108.16622614216098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1583419.29</v>
      </c>
      <c r="E130" s="81">
        <f t="shared" si="27"/>
        <v>1712724.89</v>
      </c>
      <c r="F130" s="63">
        <f t="shared" si="1"/>
        <v>108.16622614216098</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1583419.29</v>
      </c>
      <c r="E132" s="249">
        <v>1712724.89</v>
      </c>
      <c r="F132" s="63">
        <f t="shared" si="1"/>
        <v>108.16622614216098</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1583419.29</v>
      </c>
      <c r="E141" s="106">
        <f t="shared" si="28"/>
        <v>1712724.89</v>
      </c>
      <c r="F141" s="82">
        <f t="shared" si="1"/>
        <v>108.16622614216098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zoomScale="110" zoomScaleNormal="11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196091.85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1757440.2599999998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1757015.8399999999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1245124.1000000001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424248.42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1392.91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43449.06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17758.66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25042.69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424.42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1767838.2999999998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1767413.88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1237378.07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421263.72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1392.91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43248.160000000003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17758.66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46372.36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424.42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185693.81000000006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185693.81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185693.81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7866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Strahinjić</cp:lastModifiedBy>
  <cp:lastPrinted>2024-01-31T19:04:38Z</cp:lastPrinted>
  <dcterms:created xsi:type="dcterms:W3CDTF">2022-04-01T05:14:30Z</dcterms:created>
  <dcterms:modified xsi:type="dcterms:W3CDTF">2024-01-31T19:04:54Z</dcterms:modified>
</cp:coreProperties>
</file>